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IDI\Desktop\"/>
    </mc:Choice>
  </mc:AlternateContent>
  <bookViews>
    <workbookView xWindow="0" yWindow="0" windowWidth="20490" windowHeight="7530" activeTab="1"/>
  </bookViews>
  <sheets>
    <sheet name="2023" sheetId="3" r:id="rId1"/>
    <sheet name="2024" sheetId="4" r:id="rId2"/>
    <sheet name="Sheet1" sheetId="5" r:id="rId3"/>
  </sheets>
  <calcPr calcId="162913"/>
</workbook>
</file>

<file path=xl/calcChain.xml><?xml version="1.0" encoding="utf-8"?>
<calcChain xmlns="http://schemas.openxmlformats.org/spreadsheetml/2006/main">
  <c r="C168" i="4" l="1"/>
  <c r="D104" i="4"/>
  <c r="D24" i="4"/>
  <c r="D192" i="4"/>
  <c r="C207" i="4" l="1"/>
  <c r="C238" i="4" l="1"/>
  <c r="C172" i="4" l="1"/>
  <c r="D113" i="4"/>
  <c r="D176" i="4"/>
  <c r="C174" i="4" s="1"/>
  <c r="D172" i="4"/>
  <c r="D116" i="4"/>
  <c r="F142" i="4"/>
  <c r="F143" i="4"/>
  <c r="F147" i="4"/>
  <c r="D233" i="4"/>
  <c r="E71" i="4" s="1"/>
  <c r="C233" i="4"/>
  <c r="D71" i="4" s="1"/>
  <c r="D238" i="4"/>
  <c r="E72" i="4" s="1"/>
  <c r="D72" i="4"/>
  <c r="D210" i="4"/>
  <c r="D222" i="4" s="1"/>
  <c r="E70" i="4" s="1"/>
  <c r="C197" i="4"/>
  <c r="D67" i="4" s="1"/>
  <c r="C189" i="4"/>
  <c r="D65" i="4" s="1"/>
  <c r="E19" i="4"/>
  <c r="D169" i="4"/>
  <c r="D144" i="4"/>
  <c r="D154" i="4" s="1"/>
  <c r="C144" i="4"/>
  <c r="C148" i="4" s="1"/>
  <c r="E144" i="4"/>
  <c r="E148" i="4" s="1"/>
  <c r="E149" i="4" s="1"/>
  <c r="E152" i="4" s="1"/>
  <c r="C169" i="4" l="1"/>
  <c r="D18" i="4" s="1"/>
  <c r="F144" i="4"/>
  <c r="D68" i="4"/>
  <c r="D148" i="4"/>
  <c r="E30" i="4"/>
  <c r="E31" i="4" s="1"/>
  <c r="C149" i="4"/>
  <c r="E154" i="4"/>
  <c r="C154" i="4"/>
  <c r="C210" i="4" l="1"/>
  <c r="D19" i="4"/>
  <c r="C152" i="4"/>
  <c r="F154" i="4"/>
  <c r="E14" i="4" s="1"/>
  <c r="E16" i="4" s="1"/>
  <c r="D149" i="4"/>
  <c r="D152" i="4" s="1"/>
  <c r="F148" i="4"/>
  <c r="D102" i="4" s="1"/>
  <c r="F149" i="4" l="1"/>
  <c r="F152" i="4" s="1"/>
  <c r="D14" i="4" s="1"/>
  <c r="D16" i="4" s="1"/>
  <c r="D21" i="4" s="1"/>
  <c r="D26" i="4" s="1"/>
  <c r="C211" i="4"/>
  <c r="C222" i="4" s="1"/>
  <c r="D70" i="4" s="1"/>
  <c r="D73" i="4" l="1"/>
  <c r="D75" i="4" s="1"/>
  <c r="C175" i="4" l="1"/>
  <c r="C176" i="4" s="1"/>
  <c r="D30" i="4" s="1"/>
  <c r="D31" i="4" s="1"/>
  <c r="D100" i="4"/>
  <c r="D103" i="4" s="1"/>
  <c r="D105" i="4" s="1"/>
  <c r="D115" i="4" s="1"/>
  <c r="D117" i="4" l="1"/>
</calcChain>
</file>

<file path=xl/sharedStrings.xml><?xml version="1.0" encoding="utf-8"?>
<sst xmlns="http://schemas.openxmlformats.org/spreadsheetml/2006/main" count="304" uniqueCount="140">
  <si>
    <t xml:space="preserve">STATEMENT OF FINANCIAL </t>
  </si>
  <si>
    <t>POSITION AS AT 31ST DECEMBER</t>
  </si>
  <si>
    <t>NOTES</t>
  </si>
  <si>
    <t>N</t>
  </si>
  <si>
    <t>Noncurrent Assets</t>
  </si>
  <si>
    <t>Property,Plant &amp; Equipment</t>
  </si>
  <si>
    <t>Current Assets:</t>
  </si>
  <si>
    <t>Cash and Bank Balances</t>
  </si>
  <si>
    <t>Total Assets</t>
  </si>
  <si>
    <t>Less: Current Liabilities:</t>
  </si>
  <si>
    <t>Accruals</t>
  </si>
  <si>
    <t>Net Assets</t>
  </si>
  <si>
    <t>Financed BY:</t>
  </si>
  <si>
    <t>Accumulated/Directors Funds</t>
  </si>
  <si>
    <t xml:space="preserve">                                       The accounts were approved and signed by</t>
  </si>
  <si>
    <t>……………………………………</t>
  </si>
  <si>
    <t>Chairman</t>
  </si>
  <si>
    <t>Secretary</t>
  </si>
  <si>
    <t>The accounting policies on page 7 and the notes on pages 11 to 13</t>
  </si>
  <si>
    <t xml:space="preserve">                form  parts of these financial statements</t>
  </si>
  <si>
    <t>INCOME AND EXPENDITURE ACCOUNT FOR</t>
  </si>
  <si>
    <t>THE YEAR ENDED 31ST DECEMBER</t>
  </si>
  <si>
    <t>Income</t>
  </si>
  <si>
    <t>Cost of Programme</t>
  </si>
  <si>
    <t>Gross Income</t>
  </si>
  <si>
    <t>Expenditure:</t>
  </si>
  <si>
    <t>Staff Salaries &amp; Wages</t>
  </si>
  <si>
    <t>Other Administration Expenses</t>
  </si>
  <si>
    <t>Depreciation</t>
  </si>
  <si>
    <t>Surplus for the year</t>
  </si>
  <si>
    <t>STATEMENT OF CASH FLOW FOR THE YEAR</t>
  </si>
  <si>
    <t>ENDED 31ST DECEMBER</t>
  </si>
  <si>
    <t>Operating Activities:</t>
  </si>
  <si>
    <t>Surplus/(Deficit) for the year</t>
  </si>
  <si>
    <t>Adjustment for non-cash items:</t>
  </si>
  <si>
    <t>Changes in Working Capital</t>
  </si>
  <si>
    <t>Net Cash flow from Operating Activities</t>
  </si>
  <si>
    <t>Investing Activities:</t>
  </si>
  <si>
    <t>Purchase of Fixed Assets</t>
  </si>
  <si>
    <t>Net Cash flow from Investing Activities</t>
  </si>
  <si>
    <t>Financing Activities:</t>
  </si>
  <si>
    <t>Trustees' Fund</t>
  </si>
  <si>
    <t>Net Cash flow from Financing Activities</t>
  </si>
  <si>
    <t>Net increase/(decrease) in cash &amp; cash equivalent</t>
  </si>
  <si>
    <t>Cash &amp; Cash equivalent at beginning</t>
  </si>
  <si>
    <t>Cash &amp; Cash equivalent at end</t>
  </si>
  <si>
    <t>NOTES ON THE ACCOUNTS</t>
  </si>
  <si>
    <t>Furniture &amp;</t>
  </si>
  <si>
    <t>Office</t>
  </si>
  <si>
    <t>Computers &amp;</t>
  </si>
  <si>
    <t>Fittings</t>
  </si>
  <si>
    <t>Equipment</t>
  </si>
  <si>
    <t>Printers</t>
  </si>
  <si>
    <t>Total</t>
  </si>
  <si>
    <t>Cost:</t>
  </si>
  <si>
    <t>As at beginning of the year</t>
  </si>
  <si>
    <t>Additions</t>
  </si>
  <si>
    <t>As at end of the year</t>
  </si>
  <si>
    <t>Depreciation:</t>
  </si>
  <si>
    <t>Charge for the year</t>
  </si>
  <si>
    <t>Net Book Value:</t>
  </si>
  <si>
    <t>Cash and Bank Balances:</t>
  </si>
  <si>
    <t>Accruals:</t>
  </si>
  <si>
    <t>Audit Fees</t>
  </si>
  <si>
    <t>Accumulated/Trustees Funds:</t>
  </si>
  <si>
    <t>Surplus/(Deficit) at Start</t>
  </si>
  <si>
    <t>Balance at Close of the year</t>
  </si>
  <si>
    <t>Grants/Income</t>
  </si>
  <si>
    <t>Cost of Programmes:</t>
  </si>
  <si>
    <t>Staff Costs/Personnel</t>
  </si>
  <si>
    <t>Salaries &amp; Wages</t>
  </si>
  <si>
    <t>Other Administration Expenses:</t>
  </si>
  <si>
    <t>Telephone/Data</t>
  </si>
  <si>
    <t>Postages</t>
  </si>
  <si>
    <t>Bank Charges</t>
  </si>
  <si>
    <t>Stationery and Printing</t>
  </si>
  <si>
    <t>Repair and Maintenance</t>
  </si>
  <si>
    <t>Travellings and Transportation</t>
  </si>
  <si>
    <t>Electricity Bills</t>
  </si>
  <si>
    <t>Dues and Subscription</t>
  </si>
  <si>
    <t>Office Rent</t>
  </si>
  <si>
    <t>Fuel and Oil/Diesel</t>
  </si>
  <si>
    <t>Office cleaning &amp; Toiletries</t>
  </si>
  <si>
    <t>Water</t>
  </si>
  <si>
    <t>Changes in Working Capital:</t>
  </si>
  <si>
    <t>Increase in accruals</t>
  </si>
  <si>
    <t xml:space="preserve">                                                               HELPERS SOCIAL DEVELOPMENT FOUNDATION</t>
  </si>
  <si>
    <t xml:space="preserve">                                                               HELPERS SOCIAL DEVELOPMENT FOUNDATION </t>
  </si>
  <si>
    <t xml:space="preserve">                                                   HELPERS SOCIAL DEVELOPMENT FOUNDATION </t>
  </si>
  <si>
    <t>Toron limited</t>
  </si>
  <si>
    <t>Eagle net limited</t>
  </si>
  <si>
    <t>Munch Token</t>
  </si>
  <si>
    <t xml:space="preserve">                                                               HELPERS SOCIAL DEVELPOMENT FOUNDATION </t>
  </si>
  <si>
    <t>As at 31st December 2022</t>
  </si>
  <si>
    <t xml:space="preserve">                                  HELPERS SOCIAL DEVELOPMENT FOUNDATION</t>
  </si>
  <si>
    <t xml:space="preserve">                                    HELPERS SOCIAL DEVELOPMENT FOUNDATION</t>
  </si>
  <si>
    <t>Fundamental Women Empowerment Foundation</t>
  </si>
  <si>
    <t>Hostlink global services Ltd</t>
  </si>
  <si>
    <t>Active Tuberclosis case finding and Identification</t>
  </si>
  <si>
    <t>Provision of HIV testing services to pregnant women and diagnosis</t>
  </si>
  <si>
    <t>Management of TB patients</t>
  </si>
  <si>
    <t>As at 31st December 2023</t>
  </si>
  <si>
    <t>Education</t>
  </si>
  <si>
    <t>Bank Balances</t>
  </si>
  <si>
    <t>Cash and Cash Equivalent:</t>
  </si>
  <si>
    <t>Accumulated Funds</t>
  </si>
  <si>
    <t>FBS</t>
  </si>
  <si>
    <t>1WIN</t>
  </si>
  <si>
    <t>Caritas Foundation Nigeria GC7 Grant</t>
  </si>
  <si>
    <t>GlobalGiving</t>
  </si>
  <si>
    <t>Giveth</t>
  </si>
  <si>
    <t xml:space="preserve">Solar Foundation </t>
  </si>
  <si>
    <t>Children Education</t>
  </si>
  <si>
    <t>Solar latern project for women</t>
  </si>
  <si>
    <t>Solar Installation in Schools</t>
  </si>
  <si>
    <t xml:space="preserve">Active syphilis, Hepatitis B and Tuberclosis case finding and Identification   </t>
  </si>
  <si>
    <t>Salaries</t>
  </si>
  <si>
    <t>Administrative Expenses</t>
  </si>
  <si>
    <t>Office Cleaning &amp; Toiletries</t>
  </si>
  <si>
    <t>Total Administrative Expenses</t>
  </si>
  <si>
    <t>Program Support Costs</t>
  </si>
  <si>
    <t>Training and Capacity Building</t>
  </si>
  <si>
    <t>Consultancy Fees</t>
  </si>
  <si>
    <t>Marketing and Outreach</t>
  </si>
  <si>
    <t>Total Program Support Costs</t>
  </si>
  <si>
    <t>Finance Expenses</t>
  </si>
  <si>
    <t>Total Finance Expenses</t>
  </si>
  <si>
    <t>Staff / Personnel Cost</t>
  </si>
  <si>
    <t>Adminstrative  Expenses</t>
  </si>
  <si>
    <t>Research and Development</t>
  </si>
  <si>
    <t>Program Support Expenses</t>
  </si>
  <si>
    <t>Total Expenses</t>
  </si>
  <si>
    <t>POS withdrawal charges</t>
  </si>
  <si>
    <t>Website Management Cost</t>
  </si>
  <si>
    <t>Community Engagement Activities</t>
  </si>
  <si>
    <t>-</t>
  </si>
  <si>
    <t>HELPERS SOCIAL DEVELOPMENT FOUNDATION</t>
  </si>
  <si>
    <t>Active syphilis, Hepatitis B and Tuberclosis case finding and Identification</t>
  </si>
  <si>
    <t>Digital Skill Acquisition for Youth</t>
  </si>
  <si>
    <t>Non-current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</si>
</sst>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(* #,##0_);_(* \(#,##0\);_(* &quot;-&quot;_);_(@_)"/>
    <numFmt numFmtId="43" formatCode="_(* #,##0.00_);_(* \(#,##0.00\);_(* &quot;-&quot;??_);_(@_)"/>
    <numFmt numFmtId="164" formatCode="_(* #,##0.0_);_(* \(#,##0.0\);_(* &quot;-&quot;?_);_(@_)"/>
    <numFmt numFmtId="165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i/>
      <u/>
      <sz val="14"/>
      <color theme="1"/>
      <name val="Times New Roman"/>
      <family val="1"/>
    </font>
    <font>
      <b/>
      <strike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u val="singleAccounting"/>
      <sz val="14"/>
      <color theme="1"/>
      <name val="Times New Roman"/>
      <family val="1"/>
    </font>
    <font>
      <u val="singleAccounting"/>
      <sz val="14"/>
      <color theme="1"/>
      <name val="Times New Roman"/>
      <family val="1"/>
    </font>
    <font>
      <b/>
      <u val="doubleAccounting"/>
      <sz val="14"/>
      <color theme="1"/>
      <name val="Times New Roman"/>
      <family val="1"/>
    </font>
    <font>
      <u val="doubleAccounting"/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sz val="14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trike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 style="medium">
        <color rgb="FFD9D9D9"/>
      </left>
      <right/>
      <top style="medium">
        <color rgb="FFD9D9D9"/>
      </top>
      <bottom style="medium">
        <color rgb="FFD9D9D9"/>
      </bottom>
      <diagonal/>
    </border>
    <border>
      <left/>
      <right/>
      <top style="medium">
        <color rgb="FFD9D9D9"/>
      </top>
      <bottom style="medium">
        <color rgb="FFD9D9D9"/>
      </bottom>
      <diagonal/>
    </border>
    <border>
      <left/>
      <right style="medium">
        <color rgb="FFD9D9D9"/>
      </right>
      <top style="medium">
        <color rgb="FFD9D9D9"/>
      </top>
      <bottom style="medium">
        <color rgb="FFD9D9D9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1" fontId="7" fillId="0" borderId="0" xfId="0" applyNumberFormat="1" applyFont="1"/>
    <xf numFmtId="41" fontId="9" fillId="0" borderId="0" xfId="0" applyNumberFormat="1" applyFont="1"/>
    <xf numFmtId="41" fontId="10" fillId="0" borderId="0" xfId="0" applyNumberFormat="1" applyFont="1"/>
    <xf numFmtId="41" fontId="8" fillId="0" borderId="0" xfId="0" applyNumberFormat="1" applyFont="1"/>
    <xf numFmtId="41" fontId="1" fillId="0" borderId="0" xfId="0" applyNumberFormat="1" applyFont="1"/>
    <xf numFmtId="0" fontId="1" fillId="0" borderId="0" xfId="0" applyFont="1"/>
    <xf numFmtId="41" fontId="2" fillId="0" borderId="0" xfId="0" applyNumberFormat="1" applyFont="1"/>
    <xf numFmtId="3" fontId="1" fillId="0" borderId="0" xfId="0" applyNumberFormat="1" applyFont="1"/>
    <xf numFmtId="41" fontId="0" fillId="0" borderId="0" xfId="0" applyNumberFormat="1"/>
    <xf numFmtId="0" fontId="1" fillId="0" borderId="0" xfId="0" applyFont="1" applyAlignment="1">
      <alignment wrapText="1"/>
    </xf>
    <xf numFmtId="41" fontId="7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164" fontId="0" fillId="0" borderId="0" xfId="0" applyNumberFormat="1"/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165" fontId="1" fillId="0" borderId="0" xfId="1" applyNumberFormat="1" applyFont="1"/>
    <xf numFmtId="41" fontId="1" fillId="0" borderId="0" xfId="0" applyNumberFormat="1" applyFont="1" applyAlignment="1">
      <alignment horizont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3" fontId="13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43" fontId="0" fillId="0" borderId="0" xfId="0" applyNumberFormat="1"/>
    <xf numFmtId="43" fontId="0" fillId="0" borderId="0" xfId="1" applyFont="1"/>
    <xf numFmtId="0" fontId="1" fillId="0" borderId="0" xfId="0" applyFont="1" applyAlignment="1">
      <alignment horizontal="left" vertical="center"/>
    </xf>
    <xf numFmtId="165" fontId="1" fillId="0" borderId="0" xfId="1" applyNumberFormat="1" applyFont="1" applyAlignment="1">
      <alignment horizontal="right" vertical="center"/>
    </xf>
    <xf numFmtId="3" fontId="0" fillId="0" borderId="0" xfId="0" applyNumberFormat="1"/>
    <xf numFmtId="0" fontId="0" fillId="0" borderId="0" xfId="0" applyAlignment="1"/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3" fontId="15" fillId="0" borderId="0" xfId="0" applyNumberFormat="1" applyFont="1" applyAlignment="1">
      <alignment vertical="center"/>
    </xf>
    <xf numFmtId="41" fontId="0" fillId="0" borderId="0" xfId="0" applyNumberFormat="1" applyAlignment="1">
      <alignment vertical="center"/>
    </xf>
    <xf numFmtId="0" fontId="0" fillId="2" borderId="1" xfId="0" applyFill="1" applyBorder="1" applyAlignment="1">
      <alignment vertical="center"/>
    </xf>
    <xf numFmtId="0" fontId="19" fillId="2" borderId="1" xfId="0" applyFont="1" applyFill="1" applyBorder="1" applyAlignment="1">
      <alignment vertical="center"/>
    </xf>
    <xf numFmtId="0" fontId="20" fillId="2" borderId="1" xfId="0" applyFont="1" applyFill="1" applyBorder="1" applyAlignment="1">
      <alignment vertical="center"/>
    </xf>
    <xf numFmtId="0" fontId="21" fillId="2" borderId="1" xfId="0" applyFont="1" applyFill="1" applyBorder="1" applyAlignment="1">
      <alignment vertical="center"/>
    </xf>
    <xf numFmtId="0" fontId="22" fillId="2" borderId="1" xfId="0" applyFont="1" applyFill="1" applyBorder="1" applyAlignment="1">
      <alignment vertical="center"/>
    </xf>
    <xf numFmtId="3" fontId="22" fillId="2" borderId="1" xfId="0" applyNumberFormat="1" applyFont="1" applyFill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3" fontId="16" fillId="2" borderId="1" xfId="0" applyNumberFormat="1" applyFont="1" applyFill="1" applyBorder="1" applyAlignment="1">
      <alignment vertical="center"/>
    </xf>
    <xf numFmtId="3" fontId="21" fillId="2" borderId="1" xfId="0" applyNumberFormat="1" applyFont="1" applyFill="1" applyBorder="1" applyAlignment="1">
      <alignment vertical="center"/>
    </xf>
    <xf numFmtId="41" fontId="2" fillId="0" borderId="0" xfId="0" applyNumberFormat="1" applyFont="1" applyAlignment="1">
      <alignment horizontal="center"/>
    </xf>
    <xf numFmtId="43" fontId="14" fillId="0" borderId="0" xfId="1" applyFont="1" applyAlignment="1">
      <alignment vertical="center"/>
    </xf>
    <xf numFmtId="41" fontId="14" fillId="0" borderId="0" xfId="0" applyNumberFormat="1" applyFont="1" applyAlignment="1">
      <alignment vertical="center"/>
    </xf>
    <xf numFmtId="165" fontId="0" fillId="0" borderId="0" xfId="0" applyNumberFormat="1"/>
    <xf numFmtId="0" fontId="17" fillId="2" borderId="2" xfId="0" applyFont="1" applyFill="1" applyBorder="1" applyAlignment="1">
      <alignment vertical="center"/>
    </xf>
    <xf numFmtId="0" fontId="17" fillId="2" borderId="3" xfId="0" applyFont="1" applyFill="1" applyBorder="1" applyAlignment="1">
      <alignment vertical="center"/>
    </xf>
    <xf numFmtId="0" fontId="17" fillId="2" borderId="4" xfId="0" applyFont="1" applyFill="1" applyBorder="1" applyAlignment="1">
      <alignment vertical="center"/>
    </xf>
    <xf numFmtId="0" fontId="18" fillId="2" borderId="2" xfId="0" applyFont="1" applyFill="1" applyBorder="1" applyAlignment="1">
      <alignment vertical="center"/>
    </xf>
    <xf numFmtId="0" fontId="18" fillId="2" borderId="3" xfId="0" applyFont="1" applyFill="1" applyBorder="1" applyAlignment="1">
      <alignment vertical="center"/>
    </xf>
    <xf numFmtId="0" fontId="18" fillId="2" borderId="4" xfId="0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35</xdr:row>
      <xdr:rowOff>28576</xdr:rowOff>
    </xdr:from>
    <xdr:to>
      <xdr:col>1</xdr:col>
      <xdr:colOff>1314450</xdr:colOff>
      <xdr:row>41</xdr:row>
      <xdr:rowOff>176973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8343901"/>
          <a:ext cx="1076325" cy="1434272"/>
        </a:xfrm>
        <a:prstGeom prst="rect">
          <a:avLst/>
        </a:prstGeom>
      </xdr:spPr>
    </xdr:pic>
    <xdr:clientData/>
  </xdr:twoCellAnchor>
  <xdr:twoCellAnchor editAs="oneCell">
    <xdr:from>
      <xdr:col>1</xdr:col>
      <xdr:colOff>780973</xdr:colOff>
      <xdr:row>40</xdr:row>
      <xdr:rowOff>76</xdr:rowOff>
    </xdr:from>
    <xdr:to>
      <xdr:col>2</xdr:col>
      <xdr:colOff>238203</xdr:colOff>
      <xdr:row>44</xdr:row>
      <xdr:rowOff>85801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7650328">
          <a:off x="1762125" y="9039224"/>
          <a:ext cx="942975" cy="1686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M233"/>
  <sheetViews>
    <sheetView topLeftCell="A211" workbookViewId="0">
      <selection activeCell="H20" sqref="H20"/>
    </sheetView>
  </sheetViews>
  <sheetFormatPr defaultRowHeight="15" x14ac:dyDescent="0.25"/>
  <cols>
    <col min="2" max="2" width="30.140625" customWidth="1"/>
    <col min="3" max="3" width="16" customWidth="1"/>
    <col min="4" max="5" width="15.85546875" customWidth="1"/>
    <col min="6" max="6" width="18.42578125" customWidth="1"/>
  </cols>
  <sheetData>
    <row r="6" spans="2:6" ht="20.25" x14ac:dyDescent="0.3">
      <c r="B6" s="21" t="s">
        <v>92</v>
      </c>
    </row>
    <row r="7" spans="2:6" ht="18.75" x14ac:dyDescent="0.3">
      <c r="B7" s="9"/>
    </row>
    <row r="10" spans="2:6" ht="19.5" x14ac:dyDescent="0.35">
      <c r="B10" s="3" t="s">
        <v>0</v>
      </c>
    </row>
    <row r="11" spans="2:6" ht="19.5" x14ac:dyDescent="0.35">
      <c r="B11" s="3" t="s">
        <v>1</v>
      </c>
      <c r="C11" s="8" t="s">
        <v>2</v>
      </c>
      <c r="D11" s="4">
        <v>2023</v>
      </c>
      <c r="E11" s="4"/>
      <c r="F11" s="5"/>
    </row>
    <row r="12" spans="2:6" ht="18.75" x14ac:dyDescent="0.3">
      <c r="C12" s="5"/>
      <c r="D12" s="6" t="s">
        <v>3</v>
      </c>
      <c r="E12" s="6"/>
      <c r="F12" s="5"/>
    </row>
    <row r="13" spans="2:6" ht="18.75" x14ac:dyDescent="0.3">
      <c r="B13" s="7" t="s">
        <v>4</v>
      </c>
      <c r="D13" s="14"/>
      <c r="E13" s="14"/>
    </row>
    <row r="14" spans="2:6" ht="21" x14ac:dyDescent="0.45">
      <c r="B14" s="15" t="s">
        <v>5</v>
      </c>
      <c r="C14" s="4">
        <v>1</v>
      </c>
      <c r="D14" s="13">
        <v>2415000</v>
      </c>
      <c r="E14" s="13"/>
      <c r="F14" s="14"/>
    </row>
    <row r="15" spans="2:6" ht="23.25" x14ac:dyDescent="0.6">
      <c r="D15" s="10">
        <v>2415000</v>
      </c>
      <c r="E15" s="10"/>
    </row>
    <row r="16" spans="2:6" ht="18.75" x14ac:dyDescent="0.3">
      <c r="B16" s="7" t="s">
        <v>6</v>
      </c>
      <c r="D16" s="14"/>
      <c r="E16" s="14"/>
    </row>
    <row r="17" spans="2:6" ht="21" x14ac:dyDescent="0.45">
      <c r="B17" s="15" t="s">
        <v>7</v>
      </c>
      <c r="C17" s="4">
        <v>2</v>
      </c>
      <c r="D17" s="13">
        <v>80945</v>
      </c>
      <c r="E17" s="13"/>
      <c r="F17" s="18"/>
    </row>
    <row r="18" spans="2:6" ht="23.25" x14ac:dyDescent="0.6">
      <c r="D18" s="10">
        <v>80945</v>
      </c>
      <c r="E18" s="10"/>
    </row>
    <row r="19" spans="2:6" ht="18.75" x14ac:dyDescent="0.3">
      <c r="D19" s="14"/>
      <c r="E19" s="14"/>
    </row>
    <row r="20" spans="2:6" ht="23.25" x14ac:dyDescent="0.6">
      <c r="B20" s="1" t="s">
        <v>8</v>
      </c>
      <c r="D20" s="10">
        <v>2495945</v>
      </c>
      <c r="E20" s="10"/>
    </row>
    <row r="21" spans="2:6" ht="18.75" x14ac:dyDescent="0.3">
      <c r="D21" s="14"/>
      <c r="E21" s="14"/>
    </row>
    <row r="22" spans="2:6" ht="18.75" x14ac:dyDescent="0.3">
      <c r="B22" s="7" t="s">
        <v>9</v>
      </c>
      <c r="D22" s="14"/>
      <c r="E22" s="14"/>
    </row>
    <row r="23" spans="2:6" ht="23.25" x14ac:dyDescent="0.6">
      <c r="B23" s="15" t="s">
        <v>10</v>
      </c>
      <c r="C23" s="4">
        <v>3</v>
      </c>
      <c r="D23" s="10">
        <v>65000</v>
      </c>
      <c r="E23" s="10"/>
    </row>
    <row r="24" spans="2:6" ht="18.75" x14ac:dyDescent="0.3">
      <c r="D24" s="14"/>
      <c r="E24" s="14"/>
    </row>
    <row r="25" spans="2:6" ht="21" x14ac:dyDescent="0.45">
      <c r="B25" s="1" t="s">
        <v>11</v>
      </c>
      <c r="D25" s="11">
        <v>2430945</v>
      </c>
      <c r="E25" s="11"/>
    </row>
    <row r="26" spans="2:6" ht="18.75" x14ac:dyDescent="0.3">
      <c r="D26" s="14"/>
      <c r="E26" s="14"/>
    </row>
    <row r="27" spans="2:6" ht="18.75" x14ac:dyDescent="0.3">
      <c r="B27" s="7" t="s">
        <v>12</v>
      </c>
      <c r="D27" s="14"/>
      <c r="E27" s="14"/>
    </row>
    <row r="28" spans="2:6" ht="21" x14ac:dyDescent="0.45">
      <c r="B28" s="1" t="s">
        <v>13</v>
      </c>
      <c r="C28" s="4">
        <v>4</v>
      </c>
      <c r="D28" s="13">
        <v>2430945</v>
      </c>
      <c r="E28" s="13"/>
      <c r="F28" s="14"/>
    </row>
    <row r="29" spans="2:6" ht="21" x14ac:dyDescent="0.45">
      <c r="D29" s="11">
        <v>2430945</v>
      </c>
      <c r="E29" s="11"/>
      <c r="F29" s="14"/>
    </row>
    <row r="30" spans="2:6" ht="18.75" x14ac:dyDescent="0.3">
      <c r="D30" s="14"/>
      <c r="E30" s="14"/>
    </row>
    <row r="31" spans="2:6" ht="18.75" x14ac:dyDescent="0.3">
      <c r="D31" s="14"/>
    </row>
    <row r="34" spans="2:4" ht="18.75" x14ac:dyDescent="0.3">
      <c r="B34" s="1" t="s">
        <v>14</v>
      </c>
      <c r="C34" s="1"/>
      <c r="D34" s="1"/>
    </row>
    <row r="37" spans="2:4" ht="18.75" x14ac:dyDescent="0.3">
      <c r="B37" s="15" t="s">
        <v>15</v>
      </c>
    </row>
    <row r="38" spans="2:4" ht="18.75" x14ac:dyDescent="0.3">
      <c r="B38" s="1" t="s">
        <v>16</v>
      </c>
    </row>
    <row r="41" spans="2:4" ht="18.75" x14ac:dyDescent="0.3">
      <c r="B41" s="15" t="s">
        <v>15</v>
      </c>
    </row>
    <row r="42" spans="2:4" ht="18.75" x14ac:dyDescent="0.3">
      <c r="B42" s="1" t="s">
        <v>17</v>
      </c>
    </row>
    <row r="45" spans="2:4" ht="18.75" x14ac:dyDescent="0.3">
      <c r="B45" s="9" t="s">
        <v>18</v>
      </c>
      <c r="C45" s="9"/>
      <c r="D45" s="9"/>
    </row>
    <row r="46" spans="2:4" ht="18.75" x14ac:dyDescent="0.3">
      <c r="B46" s="9" t="s">
        <v>19</v>
      </c>
      <c r="C46" s="9"/>
      <c r="D46" s="9"/>
    </row>
    <row r="47" spans="2:4" ht="18.75" x14ac:dyDescent="0.3">
      <c r="B47" s="9"/>
      <c r="C47" s="9"/>
      <c r="D47" s="9"/>
    </row>
    <row r="48" spans="2:4" ht="18.75" x14ac:dyDescent="0.3">
      <c r="B48" s="9"/>
      <c r="C48" s="9"/>
      <c r="D48" s="9"/>
    </row>
    <row r="49" spans="2:6" ht="18.75" x14ac:dyDescent="0.3">
      <c r="B49" s="9"/>
      <c r="C49" s="9"/>
      <c r="D49" s="9"/>
    </row>
    <row r="50" spans="2:6" ht="18.75" x14ac:dyDescent="0.3">
      <c r="B50" s="9"/>
      <c r="C50" s="9"/>
      <c r="D50" s="9"/>
    </row>
    <row r="51" spans="2:6" ht="18.75" x14ac:dyDescent="0.3">
      <c r="B51" s="9"/>
      <c r="C51" s="9"/>
      <c r="D51" s="9"/>
    </row>
    <row r="52" spans="2:6" ht="18.75" x14ac:dyDescent="0.3">
      <c r="B52" s="9"/>
      <c r="C52" s="9"/>
      <c r="D52" s="9"/>
    </row>
    <row r="53" spans="2:6" ht="20.25" x14ac:dyDescent="0.3">
      <c r="B53" s="21" t="s">
        <v>87</v>
      </c>
    </row>
    <row r="54" spans="2:6" ht="18.75" x14ac:dyDescent="0.3">
      <c r="B54" s="7"/>
    </row>
    <row r="57" spans="2:6" ht="19.5" x14ac:dyDescent="0.35">
      <c r="B57" s="3" t="s">
        <v>20</v>
      </c>
      <c r="C57" s="3"/>
      <c r="D57" s="3"/>
    </row>
    <row r="58" spans="2:6" ht="19.5" x14ac:dyDescent="0.35">
      <c r="B58" s="3" t="s">
        <v>21</v>
      </c>
      <c r="C58" s="2"/>
      <c r="D58" s="4"/>
      <c r="E58" s="4"/>
    </row>
    <row r="59" spans="2:6" ht="19.5" x14ac:dyDescent="0.35">
      <c r="B59" s="3"/>
      <c r="C59" s="2"/>
      <c r="D59" s="4"/>
      <c r="E59" s="4"/>
    </row>
    <row r="60" spans="2:6" ht="19.5" x14ac:dyDescent="0.35">
      <c r="B60" s="3"/>
      <c r="C60" s="2" t="s">
        <v>2</v>
      </c>
      <c r="D60" s="4">
        <v>2023</v>
      </c>
      <c r="E60" s="4"/>
    </row>
    <row r="61" spans="2:6" ht="18.75" x14ac:dyDescent="0.3">
      <c r="D61" s="6" t="s">
        <v>3</v>
      </c>
      <c r="E61" s="6"/>
    </row>
    <row r="62" spans="2:6" ht="18.75" x14ac:dyDescent="0.3">
      <c r="D62" s="6"/>
      <c r="E62" s="6"/>
    </row>
    <row r="63" spans="2:6" ht="18.75" x14ac:dyDescent="0.3">
      <c r="B63" s="1" t="s">
        <v>22</v>
      </c>
      <c r="C63" s="4">
        <v>5</v>
      </c>
      <c r="D63" s="14">
        <v>20525500</v>
      </c>
      <c r="E63" s="14"/>
      <c r="F63" s="14"/>
    </row>
    <row r="64" spans="2:6" ht="18.75" x14ac:dyDescent="0.3">
      <c r="D64" s="15"/>
      <c r="E64" s="15"/>
    </row>
    <row r="65" spans="2:6" ht="21" x14ac:dyDescent="0.45">
      <c r="B65" s="15" t="s">
        <v>23</v>
      </c>
      <c r="C65" s="4">
        <v>6</v>
      </c>
      <c r="D65" s="13">
        <v>13491428</v>
      </c>
      <c r="E65" s="13"/>
      <c r="F65" s="14"/>
    </row>
    <row r="66" spans="2:6" ht="18.75" x14ac:dyDescent="0.3">
      <c r="B66" s="1" t="s">
        <v>24</v>
      </c>
      <c r="D66" s="16">
        <v>7034072</v>
      </c>
      <c r="E66" s="16"/>
      <c r="F66" s="14"/>
    </row>
    <row r="67" spans="2:6" ht="18.75" x14ac:dyDescent="0.3">
      <c r="B67" s="1" t="s">
        <v>25</v>
      </c>
      <c r="D67" s="15"/>
      <c r="E67" s="15"/>
      <c r="F67" s="14"/>
    </row>
    <row r="68" spans="2:6" ht="18.75" x14ac:dyDescent="0.3">
      <c r="B68" s="15" t="s">
        <v>26</v>
      </c>
      <c r="D68" s="14">
        <v>5282080</v>
      </c>
      <c r="E68" s="15"/>
      <c r="F68" s="14"/>
    </row>
    <row r="69" spans="2:6" ht="18.75" x14ac:dyDescent="0.3">
      <c r="B69" s="15" t="s">
        <v>27</v>
      </c>
      <c r="C69" s="4">
        <v>7</v>
      </c>
      <c r="D69" s="14">
        <v>1342086</v>
      </c>
      <c r="E69" s="14"/>
      <c r="F69" s="14"/>
    </row>
    <row r="70" spans="2:6" ht="21" x14ac:dyDescent="0.45">
      <c r="B70" s="15" t="s">
        <v>28</v>
      </c>
      <c r="D70" s="13">
        <v>345000</v>
      </c>
      <c r="E70" s="13"/>
    </row>
    <row r="71" spans="2:6" ht="18.75" x14ac:dyDescent="0.3">
      <c r="D71" s="16">
        <v>6969166</v>
      </c>
      <c r="E71" s="16"/>
      <c r="F71" s="15"/>
    </row>
    <row r="72" spans="2:6" ht="18.75" x14ac:dyDescent="0.3">
      <c r="D72" s="15"/>
      <c r="E72" s="15"/>
    </row>
    <row r="73" spans="2:6" ht="23.25" x14ac:dyDescent="0.6">
      <c r="B73" s="1" t="s">
        <v>29</v>
      </c>
      <c r="D73" s="10">
        <v>64906</v>
      </c>
      <c r="E73" s="10"/>
      <c r="F73" s="14"/>
    </row>
    <row r="75" spans="2:6" ht="18.75" x14ac:dyDescent="0.3">
      <c r="D75" s="14"/>
      <c r="E75" s="14"/>
    </row>
    <row r="76" spans="2:6" ht="18.75" x14ac:dyDescent="0.3">
      <c r="D76" s="14"/>
      <c r="E76" s="14"/>
    </row>
    <row r="81" spans="2:5" ht="18.75" x14ac:dyDescent="0.3">
      <c r="B81" s="9"/>
      <c r="C81" s="9"/>
      <c r="D81" s="9"/>
    </row>
    <row r="82" spans="2:5" ht="18.75" x14ac:dyDescent="0.3">
      <c r="B82" s="9"/>
      <c r="C82" s="9"/>
      <c r="D82" s="9"/>
    </row>
    <row r="83" spans="2:5" ht="18.75" x14ac:dyDescent="0.3">
      <c r="B83" s="9" t="s">
        <v>18</v>
      </c>
      <c r="C83" s="9"/>
      <c r="D83" s="9"/>
    </row>
    <row r="84" spans="2:5" ht="18.75" x14ac:dyDescent="0.3">
      <c r="B84" s="9" t="s">
        <v>19</v>
      </c>
      <c r="C84" s="9"/>
      <c r="D84" s="9"/>
    </row>
    <row r="89" spans="2:5" ht="20.25" x14ac:dyDescent="0.3">
      <c r="B89" s="21" t="s">
        <v>86</v>
      </c>
    </row>
    <row r="90" spans="2:5" ht="18.75" x14ac:dyDescent="0.3">
      <c r="B90" s="7"/>
    </row>
    <row r="93" spans="2:5" ht="19.5" x14ac:dyDescent="0.35">
      <c r="B93" s="3" t="s">
        <v>30</v>
      </c>
      <c r="C93" s="3"/>
    </row>
    <row r="94" spans="2:5" ht="19.5" x14ac:dyDescent="0.35">
      <c r="B94" s="3" t="s">
        <v>31</v>
      </c>
      <c r="E94" s="4"/>
    </row>
    <row r="95" spans="2:5" ht="19.5" x14ac:dyDescent="0.35">
      <c r="B95" s="3"/>
      <c r="C95" s="2" t="s">
        <v>2</v>
      </c>
      <c r="D95" s="4">
        <v>2023</v>
      </c>
      <c r="E95" s="4"/>
    </row>
    <row r="96" spans="2:5" ht="18.75" x14ac:dyDescent="0.3">
      <c r="D96" s="6" t="s">
        <v>3</v>
      </c>
      <c r="E96" s="6"/>
    </row>
    <row r="97" spans="2:6" ht="19.5" x14ac:dyDescent="0.35">
      <c r="B97" s="3" t="s">
        <v>32</v>
      </c>
      <c r="D97" s="15"/>
      <c r="E97" s="15"/>
    </row>
    <row r="98" spans="2:6" ht="18.75" x14ac:dyDescent="0.3">
      <c r="B98" s="15" t="s">
        <v>33</v>
      </c>
      <c r="D98" s="14">
        <v>64906</v>
      </c>
      <c r="E98" s="14"/>
      <c r="F98" s="14"/>
    </row>
    <row r="99" spans="2:6" ht="18.75" x14ac:dyDescent="0.3">
      <c r="B99" s="15" t="s">
        <v>34</v>
      </c>
      <c r="D99" s="15"/>
      <c r="E99" s="15"/>
    </row>
    <row r="100" spans="2:6" ht="21" x14ac:dyDescent="0.45">
      <c r="B100" s="15" t="s">
        <v>28</v>
      </c>
      <c r="D100" s="13">
        <v>345000</v>
      </c>
      <c r="E100" s="13"/>
    </row>
    <row r="101" spans="2:6" ht="18.75" x14ac:dyDescent="0.3">
      <c r="D101" s="16">
        <v>409906</v>
      </c>
      <c r="E101" s="16"/>
    </row>
    <row r="102" spans="2:6" ht="21" x14ac:dyDescent="0.45">
      <c r="B102" s="15" t="s">
        <v>35</v>
      </c>
      <c r="C102" s="4">
        <v>8</v>
      </c>
      <c r="D102" s="13">
        <v>0</v>
      </c>
      <c r="E102" s="13"/>
    </row>
    <row r="103" spans="2:6" ht="23.25" x14ac:dyDescent="0.6">
      <c r="B103" s="2" t="s">
        <v>36</v>
      </c>
      <c r="D103" s="10">
        <v>409906</v>
      </c>
      <c r="E103" s="10"/>
    </row>
    <row r="104" spans="2:6" ht="18.75" x14ac:dyDescent="0.3">
      <c r="D104" s="15"/>
      <c r="E104" s="15"/>
    </row>
    <row r="105" spans="2:6" ht="19.5" x14ac:dyDescent="0.35">
      <c r="B105" s="3" t="s">
        <v>37</v>
      </c>
      <c r="D105" s="15"/>
      <c r="E105" s="15"/>
    </row>
    <row r="106" spans="2:6" ht="21" x14ac:dyDescent="0.45">
      <c r="B106" s="15" t="s">
        <v>38</v>
      </c>
      <c r="D106" s="13">
        <v>0</v>
      </c>
      <c r="E106" s="13"/>
    </row>
    <row r="107" spans="2:6" ht="23.25" x14ac:dyDescent="0.6">
      <c r="B107" s="2" t="s">
        <v>39</v>
      </c>
      <c r="D107" s="10">
        <v>0</v>
      </c>
      <c r="E107" s="10"/>
    </row>
    <row r="108" spans="2:6" ht="23.25" x14ac:dyDescent="0.6">
      <c r="B108" s="2"/>
      <c r="D108" s="10"/>
      <c r="E108" s="10"/>
    </row>
    <row r="109" spans="2:6" ht="23.25" x14ac:dyDescent="0.6">
      <c r="B109" s="3" t="s">
        <v>40</v>
      </c>
      <c r="D109" s="10"/>
      <c r="E109" s="10"/>
    </row>
    <row r="110" spans="2:6" ht="21" x14ac:dyDescent="0.45">
      <c r="B110" s="15" t="s">
        <v>41</v>
      </c>
      <c r="D110" s="13">
        <v>-390154</v>
      </c>
      <c r="E110" s="15"/>
    </row>
    <row r="111" spans="2:6" ht="23.25" x14ac:dyDescent="0.6">
      <c r="B111" s="2" t="s">
        <v>42</v>
      </c>
      <c r="D111" s="10">
        <v>-390154</v>
      </c>
      <c r="E111" s="15"/>
    </row>
    <row r="112" spans="2:6" ht="18.75" x14ac:dyDescent="0.3">
      <c r="D112" s="14"/>
      <c r="E112" s="14"/>
    </row>
    <row r="113" spans="2:5" ht="18.75" x14ac:dyDescent="0.3">
      <c r="B113" s="15" t="s">
        <v>43</v>
      </c>
      <c r="D113" s="14">
        <v>19752</v>
      </c>
      <c r="E113" s="14"/>
    </row>
    <row r="114" spans="2:5" ht="21" x14ac:dyDescent="0.45">
      <c r="B114" s="2" t="s">
        <v>44</v>
      </c>
      <c r="D114" s="13">
        <v>61193</v>
      </c>
      <c r="E114" s="13"/>
    </row>
    <row r="115" spans="2:5" ht="21" x14ac:dyDescent="0.45">
      <c r="B115" s="2" t="s">
        <v>45</v>
      </c>
      <c r="D115" s="11">
        <v>80945</v>
      </c>
      <c r="E115" s="11"/>
    </row>
    <row r="116" spans="2:5" ht="18.75" x14ac:dyDescent="0.3">
      <c r="D116" s="14"/>
      <c r="E116" s="14"/>
    </row>
    <row r="117" spans="2:5" ht="18.75" x14ac:dyDescent="0.3">
      <c r="D117" s="14"/>
      <c r="E117" s="14"/>
    </row>
    <row r="118" spans="2:5" ht="18.75" x14ac:dyDescent="0.3">
      <c r="D118" s="14"/>
      <c r="E118" s="14"/>
    </row>
    <row r="119" spans="2:5" ht="18.75" x14ac:dyDescent="0.3">
      <c r="D119" s="14"/>
      <c r="E119" s="14"/>
    </row>
    <row r="120" spans="2:5" ht="18.75" x14ac:dyDescent="0.3">
      <c r="D120" s="14"/>
      <c r="E120" s="14"/>
    </row>
    <row r="122" spans="2:5" ht="18.75" x14ac:dyDescent="0.3">
      <c r="B122" s="9" t="s">
        <v>18</v>
      </c>
      <c r="C122" s="9"/>
      <c r="D122" s="9"/>
    </row>
    <row r="123" spans="2:5" ht="18.75" x14ac:dyDescent="0.3">
      <c r="B123" s="9" t="s">
        <v>19</v>
      </c>
      <c r="C123" s="9"/>
      <c r="D123" s="9"/>
    </row>
    <row r="127" spans="2:5" ht="20.25" x14ac:dyDescent="0.3">
      <c r="B127" s="21" t="s">
        <v>95</v>
      </c>
    </row>
    <row r="128" spans="2:5" ht="18.75" x14ac:dyDescent="0.3">
      <c r="B128" s="7"/>
    </row>
    <row r="131" spans="2:7" ht="19.5" x14ac:dyDescent="0.35">
      <c r="B131" s="3" t="s">
        <v>46</v>
      </c>
    </row>
    <row r="133" spans="2:7" ht="18.75" x14ac:dyDescent="0.3">
      <c r="B133" s="1" t="s">
        <v>5</v>
      </c>
      <c r="C133" s="4">
        <v>1</v>
      </c>
    </row>
    <row r="136" spans="2:7" ht="18.75" x14ac:dyDescent="0.3">
      <c r="C136" s="4" t="s">
        <v>47</v>
      </c>
      <c r="D136" s="4" t="s">
        <v>48</v>
      </c>
      <c r="E136" s="4" t="s">
        <v>49</v>
      </c>
      <c r="F136" s="4"/>
      <c r="G136" s="4"/>
    </row>
    <row r="137" spans="2:7" ht="18.75" x14ac:dyDescent="0.3">
      <c r="C137" s="4" t="s">
        <v>50</v>
      </c>
      <c r="D137" s="4" t="s">
        <v>51</v>
      </c>
      <c r="E137" s="4" t="s">
        <v>52</v>
      </c>
      <c r="F137" s="4" t="s">
        <v>53</v>
      </c>
      <c r="G137" s="4"/>
    </row>
    <row r="138" spans="2:7" ht="18.75" x14ac:dyDescent="0.3">
      <c r="C138" s="6" t="s">
        <v>3</v>
      </c>
      <c r="D138" s="6" t="s">
        <v>3</v>
      </c>
      <c r="E138" s="6" t="s">
        <v>3</v>
      </c>
      <c r="F138" s="6" t="s">
        <v>3</v>
      </c>
      <c r="G138" s="6"/>
    </row>
    <row r="139" spans="2:7" ht="18.75" x14ac:dyDescent="0.3">
      <c r="B139" s="7" t="s">
        <v>54</v>
      </c>
      <c r="F139" s="15"/>
      <c r="G139" s="15"/>
    </row>
    <row r="140" spans="2:7" ht="18.75" x14ac:dyDescent="0.3">
      <c r="B140" s="15" t="s">
        <v>55</v>
      </c>
      <c r="C140" s="14">
        <v>1240000</v>
      </c>
      <c r="D140" s="14">
        <v>980000</v>
      </c>
      <c r="E140" s="14">
        <v>980000</v>
      </c>
      <c r="F140" s="14">
        <v>3450000</v>
      </c>
      <c r="G140" s="14"/>
    </row>
    <row r="141" spans="2:7" ht="21" x14ac:dyDescent="0.45">
      <c r="B141" s="15" t="s">
        <v>56</v>
      </c>
      <c r="C141" s="13">
        <v>0</v>
      </c>
      <c r="D141" s="13">
        <v>0</v>
      </c>
      <c r="E141" s="13">
        <v>0</v>
      </c>
      <c r="F141" s="13">
        <v>0</v>
      </c>
      <c r="G141" s="13"/>
    </row>
    <row r="142" spans="2:7" ht="23.25" x14ac:dyDescent="0.6">
      <c r="B142" s="15" t="s">
        <v>57</v>
      </c>
      <c r="C142" s="10">
        <v>1240000</v>
      </c>
      <c r="D142" s="10">
        <v>980000</v>
      </c>
      <c r="E142" s="10">
        <v>980000</v>
      </c>
      <c r="F142" s="10">
        <v>3450000</v>
      </c>
      <c r="G142" s="10"/>
    </row>
    <row r="143" spans="2:7" ht="18.75" x14ac:dyDescent="0.3">
      <c r="C143" s="14"/>
      <c r="D143" s="14"/>
      <c r="E143" s="14"/>
      <c r="F143" s="14"/>
      <c r="G143" s="14"/>
    </row>
    <row r="144" spans="2:7" ht="18.75" x14ac:dyDescent="0.3">
      <c r="B144" s="7" t="s">
        <v>58</v>
      </c>
      <c r="C144" s="14"/>
      <c r="D144" s="14"/>
      <c r="E144" s="14"/>
      <c r="F144" s="14"/>
      <c r="G144" s="14"/>
    </row>
    <row r="145" spans="2:8" ht="18.75" x14ac:dyDescent="0.3">
      <c r="B145" s="15" t="s">
        <v>55</v>
      </c>
      <c r="C145" s="14">
        <v>248000</v>
      </c>
      <c r="D145" s="14">
        <v>196000</v>
      </c>
      <c r="E145" s="14">
        <v>196000</v>
      </c>
      <c r="F145" s="14">
        <v>690000</v>
      </c>
      <c r="G145" s="14"/>
      <c r="H145" s="18"/>
    </row>
    <row r="146" spans="2:8" ht="21" x14ac:dyDescent="0.45">
      <c r="B146" s="15" t="s">
        <v>59</v>
      </c>
      <c r="C146" s="13">
        <v>124000</v>
      </c>
      <c r="D146" s="13">
        <v>98000</v>
      </c>
      <c r="E146" s="13">
        <v>98000</v>
      </c>
      <c r="F146" s="13">
        <v>345000</v>
      </c>
      <c r="G146" s="13"/>
    </row>
    <row r="147" spans="2:8" ht="23.25" x14ac:dyDescent="0.6">
      <c r="B147" s="15" t="s">
        <v>57</v>
      </c>
      <c r="C147" s="10">
        <v>372000</v>
      </c>
      <c r="D147" s="10">
        <v>294000</v>
      </c>
      <c r="E147" s="10">
        <v>294000</v>
      </c>
      <c r="F147" s="10">
        <v>935000</v>
      </c>
      <c r="G147" s="10"/>
      <c r="H147" s="10"/>
    </row>
    <row r="148" spans="2:8" ht="18.75" x14ac:dyDescent="0.3">
      <c r="C148" s="14"/>
      <c r="D148" s="14"/>
      <c r="E148" s="14"/>
      <c r="F148" s="14"/>
      <c r="G148" s="14"/>
    </row>
    <row r="149" spans="2:8" ht="18.75" x14ac:dyDescent="0.3">
      <c r="B149" s="7" t="s">
        <v>60</v>
      </c>
      <c r="C149" s="14"/>
      <c r="D149" s="14"/>
      <c r="E149" s="14"/>
      <c r="F149" s="14"/>
      <c r="G149" s="14"/>
    </row>
    <row r="150" spans="2:8" ht="21" x14ac:dyDescent="0.45">
      <c r="B150" s="1" t="s">
        <v>101</v>
      </c>
      <c r="C150" s="11">
        <v>868000</v>
      </c>
      <c r="D150" s="11">
        <v>686000</v>
      </c>
      <c r="E150" s="11">
        <v>686000</v>
      </c>
      <c r="F150" s="11">
        <v>2415000</v>
      </c>
      <c r="G150" s="11"/>
    </row>
    <row r="151" spans="2:8" ht="18.75" x14ac:dyDescent="0.3">
      <c r="B151" s="1"/>
      <c r="C151" s="14"/>
      <c r="D151" s="14"/>
      <c r="E151" s="14"/>
      <c r="F151" s="14"/>
      <c r="G151" s="14"/>
    </row>
    <row r="152" spans="2:8" ht="21" x14ac:dyDescent="0.45">
      <c r="B152" s="1" t="s">
        <v>93</v>
      </c>
      <c r="C152" s="12">
        <v>992000</v>
      </c>
      <c r="D152" s="12">
        <v>784000</v>
      </c>
      <c r="E152" s="12">
        <v>784000</v>
      </c>
      <c r="F152" s="12">
        <v>2760000</v>
      </c>
      <c r="G152" s="12"/>
    </row>
    <row r="157" spans="2:8" ht="18.75" x14ac:dyDescent="0.3">
      <c r="G157" s="14"/>
    </row>
    <row r="158" spans="2:8" ht="20.25" x14ac:dyDescent="0.3">
      <c r="B158" s="21" t="s">
        <v>94</v>
      </c>
    </row>
    <row r="159" spans="2:8" ht="18.75" x14ac:dyDescent="0.3">
      <c r="B159" s="7"/>
    </row>
    <row r="162" spans="2:7" ht="19.5" x14ac:dyDescent="0.35">
      <c r="B162" s="3" t="s">
        <v>46</v>
      </c>
    </row>
    <row r="163" spans="2:7" ht="19.5" x14ac:dyDescent="0.35">
      <c r="B163" s="3"/>
      <c r="C163" s="2" t="s">
        <v>2</v>
      </c>
      <c r="D163" s="4">
        <v>2023</v>
      </c>
      <c r="E163" s="4"/>
    </row>
    <row r="164" spans="2:7" ht="18.75" x14ac:dyDescent="0.3">
      <c r="D164" s="6" t="s">
        <v>3</v>
      </c>
      <c r="E164" s="6"/>
    </row>
    <row r="165" spans="2:7" ht="18.75" x14ac:dyDescent="0.3">
      <c r="B165" s="7" t="s">
        <v>61</v>
      </c>
      <c r="C165" s="4">
        <v>2</v>
      </c>
      <c r="D165" s="15"/>
      <c r="E165" s="15"/>
    </row>
    <row r="166" spans="2:7" ht="21" x14ac:dyDescent="0.45">
      <c r="B166" s="15" t="s">
        <v>7</v>
      </c>
      <c r="D166" s="13">
        <v>80945</v>
      </c>
      <c r="E166" s="13"/>
    </row>
    <row r="167" spans="2:7" ht="23.25" x14ac:dyDescent="0.6">
      <c r="D167" s="10">
        <v>80945</v>
      </c>
      <c r="E167" s="10"/>
    </row>
    <row r="168" spans="2:7" ht="18.75" x14ac:dyDescent="0.3">
      <c r="D168" s="14"/>
      <c r="E168" s="14"/>
    </row>
    <row r="169" spans="2:7" ht="18.75" x14ac:dyDescent="0.3">
      <c r="B169" s="7" t="s">
        <v>62</v>
      </c>
      <c r="C169" s="4">
        <v>3</v>
      </c>
      <c r="D169" s="14"/>
      <c r="E169" s="14"/>
    </row>
    <row r="170" spans="2:7" ht="21" x14ac:dyDescent="0.45">
      <c r="B170" s="15" t="s">
        <v>63</v>
      </c>
      <c r="C170" s="4"/>
      <c r="D170" s="13">
        <v>50000</v>
      </c>
      <c r="E170" s="14"/>
    </row>
    <row r="171" spans="2:7" ht="23.25" x14ac:dyDescent="0.6">
      <c r="D171" s="10">
        <v>50000</v>
      </c>
      <c r="E171" s="10"/>
      <c r="F171" s="14"/>
    </row>
    <row r="172" spans="2:7" ht="18.75" x14ac:dyDescent="0.3">
      <c r="D172" s="14"/>
      <c r="E172" s="14"/>
    </row>
    <row r="173" spans="2:7" ht="18.75" x14ac:dyDescent="0.3">
      <c r="B173" s="7" t="s">
        <v>64</v>
      </c>
      <c r="C173" s="4">
        <v>4</v>
      </c>
      <c r="D173" s="14"/>
      <c r="E173" s="14"/>
    </row>
    <row r="174" spans="2:7" ht="18.75" x14ac:dyDescent="0.3">
      <c r="B174" s="1" t="s">
        <v>65</v>
      </c>
      <c r="C174" s="4"/>
      <c r="D174" s="14">
        <v>164003</v>
      </c>
      <c r="E174" s="14"/>
    </row>
    <row r="175" spans="2:7" ht="18.75" x14ac:dyDescent="0.3">
      <c r="B175" s="15" t="s">
        <v>41</v>
      </c>
      <c r="D175" s="14">
        <v>2124129</v>
      </c>
      <c r="E175" s="14"/>
      <c r="F175" s="18"/>
    </row>
    <row r="176" spans="2:7" ht="21" x14ac:dyDescent="0.45">
      <c r="B176" s="15" t="s">
        <v>33</v>
      </c>
      <c r="D176" s="13">
        <v>64906</v>
      </c>
      <c r="E176" s="13"/>
      <c r="G176" s="14"/>
    </row>
    <row r="177" spans="2:13" ht="23.25" x14ac:dyDescent="0.6">
      <c r="B177" s="1" t="s">
        <v>66</v>
      </c>
      <c r="D177" s="10">
        <v>2353038</v>
      </c>
      <c r="E177" s="10"/>
      <c r="F177" s="18"/>
      <c r="G177" s="14"/>
    </row>
    <row r="178" spans="2:13" ht="18.75" x14ac:dyDescent="0.3">
      <c r="D178" s="14"/>
      <c r="E178" s="14"/>
      <c r="G178" s="14"/>
    </row>
    <row r="179" spans="2:13" ht="18.75" x14ac:dyDescent="0.3">
      <c r="D179" s="14"/>
      <c r="E179" s="14"/>
      <c r="G179" s="14"/>
    </row>
    <row r="180" spans="2:13" ht="18.75" x14ac:dyDescent="0.3">
      <c r="D180" s="4"/>
      <c r="E180" s="14"/>
      <c r="G180" s="14"/>
    </row>
    <row r="181" spans="2:13" ht="18.75" x14ac:dyDescent="0.3">
      <c r="B181" s="7" t="s">
        <v>67</v>
      </c>
      <c r="C181" s="4">
        <v>5</v>
      </c>
      <c r="D181" s="6"/>
      <c r="E181" s="16"/>
      <c r="F181" s="1"/>
      <c r="G181" s="1"/>
      <c r="H181" s="1"/>
      <c r="I181" s="1"/>
      <c r="M181" s="17"/>
    </row>
    <row r="182" spans="2:13" ht="18.75" x14ac:dyDescent="0.3">
      <c r="B182" s="15" t="s">
        <v>97</v>
      </c>
      <c r="D182" s="14">
        <v>7450000</v>
      </c>
      <c r="E182" s="16"/>
      <c r="F182" s="1"/>
      <c r="G182" s="1"/>
      <c r="H182" s="1"/>
      <c r="I182" s="1"/>
      <c r="M182" s="17"/>
    </row>
    <row r="183" spans="2:13" ht="18.75" x14ac:dyDescent="0.3">
      <c r="B183" s="15" t="s">
        <v>89</v>
      </c>
      <c r="D183" s="14">
        <v>2750000</v>
      </c>
      <c r="E183" s="16"/>
      <c r="F183" s="1"/>
      <c r="G183" s="1"/>
      <c r="H183" s="1"/>
      <c r="I183" s="1"/>
      <c r="M183" s="17"/>
    </row>
    <row r="184" spans="2:13" ht="18.75" x14ac:dyDescent="0.3">
      <c r="B184" s="15" t="s">
        <v>90</v>
      </c>
      <c r="D184" s="14">
        <v>5267000</v>
      </c>
      <c r="E184" s="14"/>
      <c r="F184" s="14"/>
      <c r="G184" s="14"/>
      <c r="H184" s="14"/>
      <c r="I184" s="14"/>
    </row>
    <row r="185" spans="2:13" ht="18.75" x14ac:dyDescent="0.3">
      <c r="B185" s="15" t="s">
        <v>91</v>
      </c>
      <c r="D185" s="14">
        <v>4785000</v>
      </c>
      <c r="E185" s="14"/>
      <c r="F185" s="14"/>
      <c r="G185" s="14"/>
      <c r="H185" s="14"/>
      <c r="I185" s="14"/>
    </row>
    <row r="186" spans="2:13" ht="21" x14ac:dyDescent="0.45">
      <c r="B186" s="15" t="s">
        <v>96</v>
      </c>
      <c r="D186" s="13">
        <v>273500</v>
      </c>
      <c r="E186" s="14"/>
      <c r="F186" s="14"/>
      <c r="G186" s="14"/>
      <c r="H186" s="14"/>
      <c r="I186" s="14"/>
    </row>
    <row r="187" spans="2:13" ht="23.25" x14ac:dyDescent="0.6">
      <c r="B187" s="15"/>
      <c r="D187" s="10">
        <v>20525500</v>
      </c>
      <c r="E187" s="14"/>
      <c r="F187" s="14"/>
      <c r="G187" s="14"/>
      <c r="H187" s="14"/>
      <c r="I187" s="14"/>
    </row>
    <row r="188" spans="2:13" ht="21" x14ac:dyDescent="0.45">
      <c r="B188" s="15"/>
      <c r="D188" s="13"/>
      <c r="E188" s="14"/>
      <c r="F188" s="14"/>
      <c r="G188" s="14"/>
      <c r="H188" s="14"/>
      <c r="I188" s="14"/>
    </row>
    <row r="189" spans="2:13" ht="23.25" x14ac:dyDescent="0.6">
      <c r="C189" s="14"/>
      <c r="D189" s="10"/>
      <c r="E189" s="10"/>
      <c r="F189" s="10"/>
      <c r="G189" s="10"/>
      <c r="H189" s="10"/>
      <c r="I189" s="10"/>
    </row>
    <row r="190" spans="2:13" ht="21" x14ac:dyDescent="0.45">
      <c r="D190" s="14"/>
      <c r="E190" s="15"/>
      <c r="F190" s="15"/>
      <c r="G190" s="13"/>
    </row>
    <row r="191" spans="2:13" ht="23.25" x14ac:dyDescent="0.6">
      <c r="B191" s="7" t="s">
        <v>68</v>
      </c>
      <c r="C191" s="4">
        <v>6</v>
      </c>
      <c r="D191" s="14"/>
      <c r="E191" s="15"/>
      <c r="F191" s="15"/>
      <c r="G191" s="10"/>
      <c r="H191" s="14"/>
      <c r="I191" s="17"/>
    </row>
    <row r="192" spans="2:13" ht="21" x14ac:dyDescent="0.45">
      <c r="B192" s="15" t="s">
        <v>98</v>
      </c>
      <c r="D192" s="13">
        <v>5143000</v>
      </c>
      <c r="E192" s="15"/>
      <c r="F192" s="14"/>
      <c r="G192" s="14"/>
      <c r="H192" s="14"/>
      <c r="I192" s="17"/>
    </row>
    <row r="193" spans="2:10" ht="18.75" x14ac:dyDescent="0.3">
      <c r="B193" s="15" t="s">
        <v>99</v>
      </c>
      <c r="D193" s="14">
        <v>1207000</v>
      </c>
      <c r="E193" s="15"/>
      <c r="F193" s="14"/>
      <c r="G193" s="14"/>
      <c r="H193" s="14"/>
      <c r="I193" s="17"/>
    </row>
    <row r="194" spans="2:10" ht="18.75" x14ac:dyDescent="0.3">
      <c r="B194" s="15" t="s">
        <v>100</v>
      </c>
      <c r="D194" s="14">
        <v>2140578</v>
      </c>
      <c r="E194" s="15"/>
      <c r="F194" s="14"/>
      <c r="G194" s="14"/>
      <c r="H194" s="14"/>
      <c r="I194" s="17"/>
    </row>
    <row r="195" spans="2:10" ht="23.25" x14ac:dyDescent="0.6">
      <c r="B195" s="15" t="s">
        <v>102</v>
      </c>
      <c r="C195" s="18"/>
      <c r="D195" s="13">
        <v>5000850</v>
      </c>
      <c r="E195" s="10"/>
      <c r="F195" s="10"/>
      <c r="G195" s="10"/>
      <c r="H195" s="10"/>
      <c r="I195" s="10"/>
      <c r="J195" s="10"/>
    </row>
    <row r="196" spans="2:10" ht="23.25" x14ac:dyDescent="0.6">
      <c r="B196" s="19"/>
      <c r="C196" s="18"/>
      <c r="D196" s="10">
        <v>13491428</v>
      </c>
      <c r="E196" s="10"/>
      <c r="F196" s="10"/>
      <c r="G196" s="10"/>
      <c r="H196" s="10"/>
      <c r="I196" s="10"/>
      <c r="J196" s="10"/>
    </row>
    <row r="197" spans="2:10" ht="23.25" x14ac:dyDescent="0.6">
      <c r="B197" s="19"/>
      <c r="C197" s="18"/>
      <c r="D197" s="10"/>
      <c r="E197" s="10"/>
      <c r="F197" s="10"/>
      <c r="G197" s="10"/>
      <c r="H197" s="10"/>
      <c r="I197" s="10"/>
      <c r="J197" s="10"/>
    </row>
    <row r="198" spans="2:10" ht="20.25" x14ac:dyDescent="0.3">
      <c r="B198" s="21" t="s">
        <v>88</v>
      </c>
      <c r="E198" s="14"/>
      <c r="F198" s="14"/>
      <c r="G198" s="14"/>
      <c r="H198" s="14"/>
      <c r="I198" s="14"/>
    </row>
    <row r="199" spans="2:10" ht="18.75" x14ac:dyDescent="0.3">
      <c r="D199" s="14"/>
      <c r="E199" s="14"/>
      <c r="F199" s="14"/>
      <c r="G199" s="14"/>
      <c r="H199" s="14"/>
      <c r="I199" s="14"/>
    </row>
    <row r="200" spans="2:10" ht="18.75" x14ac:dyDescent="0.3">
      <c r="D200" s="14"/>
      <c r="E200" s="14"/>
      <c r="F200" s="14"/>
      <c r="G200" s="14"/>
      <c r="H200" s="14"/>
      <c r="I200" s="14"/>
    </row>
    <row r="201" spans="2:10" ht="19.5" x14ac:dyDescent="0.35">
      <c r="B201" s="3" t="s">
        <v>46</v>
      </c>
      <c r="D201" s="14"/>
      <c r="E201" s="14"/>
    </row>
    <row r="202" spans="2:10" ht="19.5" x14ac:dyDescent="0.35">
      <c r="C202" s="8" t="s">
        <v>2</v>
      </c>
      <c r="D202" s="4">
        <v>2023</v>
      </c>
      <c r="E202" s="4"/>
    </row>
    <row r="203" spans="2:10" ht="18.75" x14ac:dyDescent="0.3">
      <c r="D203" s="6" t="s">
        <v>3</v>
      </c>
      <c r="E203" s="6"/>
    </row>
    <row r="204" spans="2:10" ht="18.75" x14ac:dyDescent="0.3">
      <c r="B204" s="7" t="s">
        <v>69</v>
      </c>
      <c r="D204" s="6"/>
      <c r="E204" s="6"/>
    </row>
    <row r="205" spans="2:10" ht="23.25" x14ac:dyDescent="0.6">
      <c r="B205" s="15" t="s">
        <v>70</v>
      </c>
      <c r="D205" s="20">
        <v>5282080</v>
      </c>
      <c r="E205" s="6"/>
    </row>
    <row r="206" spans="2:10" ht="18.75" x14ac:dyDescent="0.3">
      <c r="D206" s="14"/>
      <c r="E206" s="14"/>
    </row>
    <row r="207" spans="2:10" ht="18.75" x14ac:dyDescent="0.3">
      <c r="B207" s="7" t="s">
        <v>71</v>
      </c>
      <c r="C207" s="4">
        <v>7</v>
      </c>
      <c r="D207" s="14"/>
      <c r="E207" s="14"/>
    </row>
    <row r="208" spans="2:10" ht="18.75" x14ac:dyDescent="0.3">
      <c r="B208" s="15" t="s">
        <v>72</v>
      </c>
      <c r="D208" s="14">
        <v>36550</v>
      </c>
      <c r="E208" s="7"/>
      <c r="F208" s="4"/>
      <c r="G208" s="14"/>
    </row>
    <row r="209" spans="2:7" ht="18.75" x14ac:dyDescent="0.3">
      <c r="B209" s="15" t="s">
        <v>73</v>
      </c>
      <c r="D209" s="14">
        <v>63330</v>
      </c>
      <c r="E209" s="15"/>
      <c r="F209" s="15"/>
      <c r="G209" s="14"/>
    </row>
    <row r="210" spans="2:7" ht="18.75" x14ac:dyDescent="0.3">
      <c r="B210" s="15" t="s">
        <v>74</v>
      </c>
      <c r="D210" s="14">
        <v>28667</v>
      </c>
      <c r="E210" s="15"/>
      <c r="F210" s="15"/>
      <c r="G210" s="14"/>
    </row>
    <row r="211" spans="2:7" ht="18.75" x14ac:dyDescent="0.3">
      <c r="B211" s="15" t="s">
        <v>75</v>
      </c>
      <c r="D211" s="14">
        <v>115630</v>
      </c>
      <c r="E211" s="15"/>
      <c r="F211" s="15"/>
      <c r="G211" s="14"/>
    </row>
    <row r="212" spans="2:7" ht="18.75" x14ac:dyDescent="0.3">
      <c r="B212" s="15" t="s">
        <v>76</v>
      </c>
      <c r="D212" s="14">
        <v>98579</v>
      </c>
      <c r="E212" s="15"/>
      <c r="F212" s="15"/>
      <c r="G212" s="14"/>
    </row>
    <row r="213" spans="2:7" ht="18.75" x14ac:dyDescent="0.3">
      <c r="B213" s="15" t="s">
        <v>77</v>
      </c>
      <c r="D213" s="14">
        <v>201000</v>
      </c>
      <c r="E213" s="15"/>
      <c r="F213" s="15"/>
      <c r="G213" s="14"/>
    </row>
    <row r="214" spans="2:7" ht="18.75" x14ac:dyDescent="0.3">
      <c r="B214" s="15" t="s">
        <v>63</v>
      </c>
      <c r="D214" s="14">
        <v>50000</v>
      </c>
      <c r="E214" s="15"/>
      <c r="F214" s="15"/>
      <c r="G214" s="14"/>
    </row>
    <row r="215" spans="2:7" ht="18.75" x14ac:dyDescent="0.3">
      <c r="B215" s="15" t="s">
        <v>78</v>
      </c>
      <c r="D215" s="14">
        <v>34500</v>
      </c>
      <c r="E215" s="15"/>
      <c r="F215" s="15"/>
      <c r="G215" s="14"/>
    </row>
    <row r="216" spans="2:7" ht="18.75" x14ac:dyDescent="0.3">
      <c r="B216" s="15" t="s">
        <v>79</v>
      </c>
      <c r="D216" s="14">
        <v>31900</v>
      </c>
      <c r="E216" s="15"/>
      <c r="F216" s="15"/>
      <c r="G216" s="14"/>
    </row>
    <row r="217" spans="2:7" ht="23.25" x14ac:dyDescent="0.6">
      <c r="B217" s="15" t="s">
        <v>80</v>
      </c>
      <c r="D217" s="14">
        <v>400000</v>
      </c>
      <c r="E217" s="15"/>
      <c r="F217" s="15"/>
      <c r="G217" s="10"/>
    </row>
    <row r="218" spans="2:7" ht="21" x14ac:dyDescent="0.45">
      <c r="B218" s="15" t="s">
        <v>81</v>
      </c>
      <c r="D218" s="14">
        <v>180230</v>
      </c>
      <c r="E218" s="13"/>
    </row>
    <row r="219" spans="2:7" ht="21" x14ac:dyDescent="0.45">
      <c r="B219" s="15" t="s">
        <v>82</v>
      </c>
      <c r="D219" s="14">
        <v>73000</v>
      </c>
      <c r="E219" s="13"/>
    </row>
    <row r="220" spans="2:7" ht="21" x14ac:dyDescent="0.45">
      <c r="B220" s="15" t="s">
        <v>83</v>
      </c>
      <c r="D220" s="13">
        <v>28700</v>
      </c>
      <c r="E220" s="13"/>
    </row>
    <row r="221" spans="2:7" ht="23.25" x14ac:dyDescent="0.6">
      <c r="D221" s="10">
        <v>1342086</v>
      </c>
      <c r="E221" s="13"/>
    </row>
    <row r="222" spans="2:7" ht="18.75" x14ac:dyDescent="0.3">
      <c r="D222" s="14"/>
      <c r="E222" s="14"/>
    </row>
    <row r="223" spans="2:7" ht="18.75" x14ac:dyDescent="0.3">
      <c r="B223" s="7" t="s">
        <v>84</v>
      </c>
      <c r="C223" s="4">
        <v>9</v>
      </c>
      <c r="D223" s="14"/>
      <c r="E223" s="14"/>
    </row>
    <row r="224" spans="2:7" ht="23.25" x14ac:dyDescent="0.6">
      <c r="B224" s="15" t="s">
        <v>85</v>
      </c>
      <c r="D224" s="13">
        <v>0</v>
      </c>
      <c r="E224" s="10"/>
    </row>
    <row r="225" spans="4:5" ht="23.25" x14ac:dyDescent="0.6">
      <c r="D225" s="10">
        <v>0</v>
      </c>
      <c r="E225" s="14"/>
    </row>
    <row r="226" spans="4:5" ht="18.75" x14ac:dyDescent="0.3">
      <c r="D226" s="14"/>
      <c r="E226" s="14"/>
    </row>
    <row r="227" spans="4:5" ht="18.75" x14ac:dyDescent="0.3">
      <c r="D227" s="14"/>
      <c r="E227" s="14"/>
    </row>
    <row r="228" spans="4:5" ht="18.75" x14ac:dyDescent="0.3">
      <c r="D228" s="14"/>
      <c r="E228" s="14"/>
    </row>
    <row r="229" spans="4:5" ht="18.75" x14ac:dyDescent="0.3">
      <c r="D229" s="14"/>
      <c r="E229" s="14"/>
    </row>
    <row r="230" spans="4:5" ht="18.75" x14ac:dyDescent="0.3">
      <c r="D230" s="14"/>
      <c r="E230" s="14"/>
    </row>
    <row r="231" spans="4:5" ht="18.75" x14ac:dyDescent="0.3">
      <c r="D231" s="14"/>
      <c r="E231" s="14"/>
    </row>
    <row r="232" spans="4:5" ht="18.75" x14ac:dyDescent="0.3">
      <c r="D232" s="14"/>
      <c r="E232" s="14"/>
    </row>
    <row r="233" spans="4:5" ht="18.75" x14ac:dyDescent="0.3">
      <c r="D233" s="14"/>
      <c r="E233" s="1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N261"/>
  <sheetViews>
    <sheetView tabSelected="1" topLeftCell="A201" zoomScaleNormal="100" workbookViewId="0">
      <selection activeCell="B44" sqref="B44"/>
    </sheetView>
  </sheetViews>
  <sheetFormatPr defaultRowHeight="15" x14ac:dyDescent="0.25"/>
  <cols>
    <col min="2" max="2" width="33.42578125" customWidth="1"/>
    <col min="3" max="3" width="17.5703125" bestFit="1" customWidth="1"/>
    <col min="4" max="4" width="18.28515625" bestFit="1" customWidth="1"/>
    <col min="5" max="5" width="15.85546875" customWidth="1"/>
    <col min="6" max="6" width="18.28515625" bestFit="1" customWidth="1"/>
    <col min="7" max="7" width="18.42578125" customWidth="1"/>
    <col min="8" max="8" width="16.85546875" bestFit="1" customWidth="1"/>
    <col min="9" max="9" width="14.28515625" bestFit="1" customWidth="1"/>
    <col min="10" max="10" width="9.5703125" bestFit="1" customWidth="1"/>
  </cols>
  <sheetData>
    <row r="6" spans="2:7" ht="20.25" x14ac:dyDescent="0.3">
      <c r="B6" s="21" t="s">
        <v>92</v>
      </c>
    </row>
    <row r="7" spans="2:7" ht="18.75" x14ac:dyDescent="0.3">
      <c r="B7" s="9"/>
    </row>
    <row r="10" spans="2:7" ht="19.5" x14ac:dyDescent="0.35">
      <c r="B10" s="3" t="s">
        <v>0</v>
      </c>
    </row>
    <row r="11" spans="2:7" ht="19.5" x14ac:dyDescent="0.35">
      <c r="B11" s="3" t="s">
        <v>1</v>
      </c>
      <c r="C11" s="8" t="s">
        <v>2</v>
      </c>
      <c r="D11" s="4">
        <v>2024</v>
      </c>
      <c r="E11" s="4">
        <v>2023</v>
      </c>
      <c r="F11" s="4"/>
      <c r="G11" s="5"/>
    </row>
    <row r="12" spans="2:7" ht="18.75" x14ac:dyDescent="0.3">
      <c r="C12" s="5"/>
      <c r="D12" s="6"/>
      <c r="E12" s="6" t="s">
        <v>3</v>
      </c>
      <c r="F12" s="6"/>
      <c r="G12" s="5"/>
    </row>
    <row r="13" spans="2:7" ht="18.75" x14ac:dyDescent="0.3">
      <c r="B13" s="7" t="s">
        <v>139</v>
      </c>
      <c r="D13" s="14"/>
      <c r="E13" s="14"/>
      <c r="F13" s="14"/>
    </row>
    <row r="14" spans="2:7" ht="21" x14ac:dyDescent="0.45">
      <c r="B14" s="15" t="s">
        <v>5</v>
      </c>
      <c r="C14" s="4">
        <v>1</v>
      </c>
      <c r="D14" s="14">
        <f>F152</f>
        <v>2070000</v>
      </c>
      <c r="E14" s="14">
        <f>F154</f>
        <v>2415000</v>
      </c>
      <c r="F14" s="13"/>
      <c r="G14" s="14"/>
    </row>
    <row r="15" spans="2:7" ht="21" x14ac:dyDescent="0.45">
      <c r="B15" s="15"/>
      <c r="C15" s="4"/>
      <c r="D15" s="13"/>
      <c r="E15" s="13"/>
      <c r="F15" s="13"/>
      <c r="G15" s="14"/>
    </row>
    <row r="16" spans="2:7" ht="23.25" x14ac:dyDescent="0.6">
      <c r="D16" s="10">
        <f>D14</f>
        <v>2070000</v>
      </c>
      <c r="E16" s="10">
        <f>E14</f>
        <v>2415000</v>
      </c>
      <c r="F16" s="10"/>
    </row>
    <row r="17" spans="2:8" ht="18.75" x14ac:dyDescent="0.3">
      <c r="B17" s="7" t="s">
        <v>6</v>
      </c>
      <c r="D17" s="14"/>
      <c r="E17" s="14"/>
      <c r="F17" s="14"/>
    </row>
    <row r="18" spans="2:8" ht="21" x14ac:dyDescent="0.45">
      <c r="B18" s="15" t="s">
        <v>7</v>
      </c>
      <c r="C18" s="4">
        <v>2</v>
      </c>
      <c r="D18" s="13">
        <f>C169</f>
        <v>422654</v>
      </c>
      <c r="E18" s="13">
        <v>80945</v>
      </c>
      <c r="F18" s="13"/>
      <c r="G18" s="18"/>
    </row>
    <row r="19" spans="2:8" ht="23.25" x14ac:dyDescent="0.6">
      <c r="D19" s="10">
        <f>SUM(D18:D18)</f>
        <v>422654</v>
      </c>
      <c r="E19" s="10">
        <f t="shared" ref="E19" si="0">E18</f>
        <v>80945</v>
      </c>
      <c r="F19" s="10"/>
    </row>
    <row r="20" spans="2:8" ht="18.75" x14ac:dyDescent="0.3">
      <c r="D20" s="14"/>
      <c r="E20" s="14"/>
      <c r="F20" s="14"/>
    </row>
    <row r="21" spans="2:8" ht="23.25" x14ac:dyDescent="0.6">
      <c r="B21" s="1" t="s">
        <v>8</v>
      </c>
      <c r="D21" s="10">
        <f>D16+D19</f>
        <v>2492654</v>
      </c>
      <c r="E21" s="10">
        <v>2495945</v>
      </c>
      <c r="F21" s="10"/>
    </row>
    <row r="22" spans="2:8" ht="18.75" x14ac:dyDescent="0.3">
      <c r="D22" s="14"/>
      <c r="E22" s="14"/>
      <c r="F22" s="14"/>
    </row>
    <row r="23" spans="2:8" ht="18.75" x14ac:dyDescent="0.3">
      <c r="B23" s="7" t="s">
        <v>9</v>
      </c>
      <c r="D23" s="14"/>
      <c r="E23" s="14"/>
      <c r="F23" s="14"/>
    </row>
    <row r="24" spans="2:8" ht="23.25" x14ac:dyDescent="0.6">
      <c r="B24" s="15" t="s">
        <v>10</v>
      </c>
      <c r="C24" s="4">
        <v>3</v>
      </c>
      <c r="D24" s="10">
        <f>C171</f>
        <v>100000</v>
      </c>
      <c r="E24" s="10">
        <v>65000</v>
      </c>
      <c r="F24" s="10"/>
    </row>
    <row r="25" spans="2:8" ht="18.75" x14ac:dyDescent="0.3">
      <c r="D25" s="14"/>
      <c r="E25" s="14"/>
      <c r="F25" s="14"/>
    </row>
    <row r="26" spans="2:8" ht="21" x14ac:dyDescent="0.45">
      <c r="B26" s="1" t="s">
        <v>11</v>
      </c>
      <c r="D26" s="11">
        <f>D21-D24</f>
        <v>2392654</v>
      </c>
      <c r="E26" s="11">
        <v>2430945</v>
      </c>
      <c r="F26" s="11"/>
    </row>
    <row r="27" spans="2:8" ht="18.75" x14ac:dyDescent="0.3">
      <c r="D27" s="14"/>
      <c r="E27" s="14"/>
      <c r="F27" s="14"/>
    </row>
    <row r="28" spans="2:8" ht="18.75" x14ac:dyDescent="0.3">
      <c r="B28" s="7" t="s">
        <v>12</v>
      </c>
      <c r="D28" s="14"/>
      <c r="E28" s="14"/>
      <c r="F28" s="14"/>
    </row>
    <row r="29" spans="2:8" ht="18.75" x14ac:dyDescent="0.3">
      <c r="B29" s="15" t="s">
        <v>41</v>
      </c>
      <c r="D29" s="14">
        <v>2124129</v>
      </c>
      <c r="E29" s="14">
        <v>2124129</v>
      </c>
      <c r="F29" s="14"/>
    </row>
    <row r="30" spans="2:8" ht="18.75" x14ac:dyDescent="0.3">
      <c r="B30" s="15" t="s">
        <v>105</v>
      </c>
      <c r="C30" s="4">
        <v>4</v>
      </c>
      <c r="D30" s="14">
        <f>C176</f>
        <v>268525</v>
      </c>
      <c r="E30" s="14">
        <f>D176</f>
        <v>228909</v>
      </c>
      <c r="F30" s="14"/>
    </row>
    <row r="31" spans="2:8" ht="21" x14ac:dyDescent="0.45">
      <c r="D31" s="11">
        <f>SUM(D29:D30)</f>
        <v>2392654</v>
      </c>
      <c r="E31" s="11">
        <f>SUM(E29:E30)</f>
        <v>2353038</v>
      </c>
      <c r="F31" s="11"/>
      <c r="G31" s="14"/>
      <c r="H31" s="18"/>
    </row>
    <row r="32" spans="2:8" ht="18.75" x14ac:dyDescent="0.3">
      <c r="D32" s="14"/>
      <c r="E32" s="14"/>
      <c r="F32" s="14"/>
    </row>
    <row r="33" spans="2:6" ht="18.75" x14ac:dyDescent="0.3">
      <c r="C33" s="18"/>
      <c r="D33" s="14"/>
      <c r="E33" s="14"/>
    </row>
    <row r="34" spans="2:6" x14ac:dyDescent="0.25">
      <c r="C34" s="18"/>
    </row>
    <row r="36" spans="2:6" ht="18.75" x14ac:dyDescent="0.3">
      <c r="B36" s="1" t="s">
        <v>14</v>
      </c>
      <c r="C36" s="1"/>
      <c r="D36" s="1"/>
      <c r="E36" s="1"/>
    </row>
    <row r="37" spans="2:6" x14ac:dyDescent="0.25">
      <c r="F37" s="33"/>
    </row>
    <row r="39" spans="2:6" ht="18.75" x14ac:dyDescent="0.3">
      <c r="B39" s="15"/>
    </row>
    <row r="40" spans="2:6" ht="18.75" x14ac:dyDescent="0.3">
      <c r="B40" s="1" t="s">
        <v>16</v>
      </c>
    </row>
    <row r="43" spans="2:6" ht="18.75" x14ac:dyDescent="0.3">
      <c r="B43" s="15"/>
    </row>
    <row r="44" spans="2:6" ht="18.75" x14ac:dyDescent="0.3">
      <c r="B44" s="1" t="s">
        <v>17</v>
      </c>
    </row>
    <row r="47" spans="2:6" ht="18.75" x14ac:dyDescent="0.3">
      <c r="B47" s="9" t="s">
        <v>18</v>
      </c>
      <c r="C47" s="9"/>
      <c r="D47" s="9"/>
      <c r="E47" s="9"/>
    </row>
    <row r="48" spans="2:6" ht="18.75" x14ac:dyDescent="0.3">
      <c r="B48" s="9" t="s">
        <v>19</v>
      </c>
      <c r="C48" s="9"/>
      <c r="D48" s="9"/>
      <c r="E48" s="9"/>
    </row>
    <row r="49" spans="2:6" ht="18.75" x14ac:dyDescent="0.3">
      <c r="B49" s="9"/>
      <c r="C49" s="9"/>
      <c r="D49" s="9"/>
      <c r="E49" s="9"/>
    </row>
    <row r="50" spans="2:6" ht="18.75" x14ac:dyDescent="0.3">
      <c r="B50" s="9"/>
      <c r="C50" s="9"/>
      <c r="D50" s="9"/>
      <c r="E50" s="9"/>
    </row>
    <row r="51" spans="2:6" ht="18.75" x14ac:dyDescent="0.3">
      <c r="B51" s="9"/>
      <c r="C51" s="9"/>
      <c r="D51" s="9"/>
      <c r="E51" s="9"/>
    </row>
    <row r="52" spans="2:6" ht="18.75" x14ac:dyDescent="0.3">
      <c r="B52" s="9"/>
      <c r="C52" s="9"/>
      <c r="D52" s="9"/>
      <c r="E52" s="9"/>
    </row>
    <row r="53" spans="2:6" ht="18.75" x14ac:dyDescent="0.3">
      <c r="B53" s="9"/>
      <c r="C53" s="9"/>
      <c r="D53" s="9"/>
      <c r="E53" s="9"/>
    </row>
    <row r="54" spans="2:6" ht="18.75" x14ac:dyDescent="0.3">
      <c r="B54" s="9"/>
      <c r="C54" s="9"/>
      <c r="D54" s="9"/>
      <c r="E54" s="9"/>
    </row>
    <row r="55" spans="2:6" ht="20.25" x14ac:dyDescent="0.3">
      <c r="B55" s="21" t="s">
        <v>87</v>
      </c>
    </row>
    <row r="56" spans="2:6" ht="18.75" x14ac:dyDescent="0.3">
      <c r="B56" s="7"/>
    </row>
    <row r="59" spans="2:6" ht="19.5" x14ac:dyDescent="0.35">
      <c r="B59" s="3" t="s">
        <v>20</v>
      </c>
      <c r="C59" s="3"/>
      <c r="D59" s="3"/>
      <c r="E59" s="3"/>
    </row>
    <row r="60" spans="2:6" ht="19.5" x14ac:dyDescent="0.35">
      <c r="B60" s="3" t="s">
        <v>21</v>
      </c>
      <c r="C60" s="2"/>
      <c r="D60" s="4"/>
      <c r="E60" s="4"/>
      <c r="F60" s="4"/>
    </row>
    <row r="61" spans="2:6" ht="19.5" x14ac:dyDescent="0.35">
      <c r="B61" s="3"/>
      <c r="C61" s="2"/>
      <c r="D61" s="4"/>
      <c r="E61" s="4"/>
      <c r="F61" s="4"/>
    </row>
    <row r="62" spans="2:6" ht="19.5" x14ac:dyDescent="0.35">
      <c r="B62" s="3"/>
      <c r="C62" s="2" t="s">
        <v>2</v>
      </c>
      <c r="D62" s="4">
        <v>2024</v>
      </c>
      <c r="E62" s="4">
        <v>2023</v>
      </c>
      <c r="F62" s="4"/>
    </row>
    <row r="63" spans="2:6" ht="18.75" x14ac:dyDescent="0.3">
      <c r="D63" s="6" t="s">
        <v>3</v>
      </c>
      <c r="E63" s="6" t="s">
        <v>3</v>
      </c>
      <c r="F63" s="6"/>
    </row>
    <row r="64" spans="2:6" ht="18.75" x14ac:dyDescent="0.3">
      <c r="D64" s="6"/>
      <c r="E64" s="6"/>
      <c r="F64" s="6"/>
    </row>
    <row r="65" spans="2:7" ht="18.75" x14ac:dyDescent="0.3">
      <c r="B65" s="1" t="s">
        <v>22</v>
      </c>
      <c r="C65" s="4">
        <v>5</v>
      </c>
      <c r="D65" s="14">
        <f>C189</f>
        <v>191954000</v>
      </c>
      <c r="E65" s="14">
        <v>20525500</v>
      </c>
      <c r="F65" s="14"/>
      <c r="G65" s="14"/>
    </row>
    <row r="66" spans="2:7" ht="18.75" x14ac:dyDescent="0.3">
      <c r="D66" s="15"/>
      <c r="E66" s="15"/>
      <c r="F66" s="15"/>
    </row>
    <row r="67" spans="2:7" ht="21" x14ac:dyDescent="0.45">
      <c r="B67" s="15" t="s">
        <v>23</v>
      </c>
      <c r="C67" s="4">
        <v>6</v>
      </c>
      <c r="D67" s="13">
        <f>C197</f>
        <v>160691680</v>
      </c>
      <c r="E67" s="13">
        <v>13491428</v>
      </c>
      <c r="F67" s="13"/>
      <c r="G67" s="14"/>
    </row>
    <row r="68" spans="2:7" ht="18.75" x14ac:dyDescent="0.3">
      <c r="B68" s="1" t="s">
        <v>24</v>
      </c>
      <c r="D68" s="16">
        <f>D65-D67</f>
        <v>31262320</v>
      </c>
      <c r="E68" s="16">
        <v>7034072</v>
      </c>
      <c r="F68" s="16"/>
      <c r="G68" s="14"/>
    </row>
    <row r="69" spans="2:7" ht="18.75" x14ac:dyDescent="0.3">
      <c r="B69" s="1" t="s">
        <v>25</v>
      </c>
      <c r="D69" s="15"/>
      <c r="E69" s="15"/>
      <c r="F69" s="15"/>
      <c r="G69" s="14"/>
    </row>
    <row r="70" spans="2:7" ht="18.75" x14ac:dyDescent="0.3">
      <c r="B70" s="15" t="s">
        <v>128</v>
      </c>
      <c r="C70" s="4">
        <v>7</v>
      </c>
      <c r="D70" s="14">
        <f>C222</f>
        <v>11361360</v>
      </c>
      <c r="E70" s="14">
        <f>D222</f>
        <v>6559269</v>
      </c>
      <c r="F70" s="15"/>
    </row>
    <row r="71" spans="2:7" ht="18.75" x14ac:dyDescent="0.3">
      <c r="B71" s="15" t="s">
        <v>130</v>
      </c>
      <c r="C71" s="4">
        <v>8</v>
      </c>
      <c r="D71" s="14">
        <f>C233</f>
        <v>19706990</v>
      </c>
      <c r="E71" s="14">
        <f>D233</f>
        <v>381230</v>
      </c>
      <c r="F71" s="14"/>
      <c r="G71" s="14"/>
    </row>
    <row r="72" spans="2:7" ht="21" x14ac:dyDescent="0.45">
      <c r="B72" s="15" t="s">
        <v>125</v>
      </c>
      <c r="C72" s="4">
        <v>9</v>
      </c>
      <c r="D72" s="13">
        <f>C238</f>
        <v>154354</v>
      </c>
      <c r="E72" s="13">
        <f>D238</f>
        <v>28667</v>
      </c>
      <c r="F72" s="13"/>
    </row>
    <row r="73" spans="2:7" ht="18.75" x14ac:dyDescent="0.3">
      <c r="B73" s="1" t="s">
        <v>131</v>
      </c>
      <c r="D73" s="16">
        <f>SUM(D70:D72)</f>
        <v>31222704</v>
      </c>
      <c r="E73" s="16">
        <v>6969166</v>
      </c>
      <c r="F73" s="16"/>
      <c r="G73" s="15"/>
    </row>
    <row r="74" spans="2:7" ht="18.75" x14ac:dyDescent="0.3">
      <c r="D74" s="15"/>
      <c r="E74" s="15"/>
      <c r="F74" s="15"/>
    </row>
    <row r="75" spans="2:7" ht="23.25" x14ac:dyDescent="0.6">
      <c r="B75" s="1" t="s">
        <v>29</v>
      </c>
      <c r="D75" s="10">
        <f>D68-D73</f>
        <v>39616</v>
      </c>
      <c r="E75" s="10">
        <v>64906</v>
      </c>
      <c r="F75" s="10"/>
      <c r="G75" s="14"/>
    </row>
    <row r="76" spans="2:7" x14ac:dyDescent="0.25">
      <c r="G76" s="37"/>
    </row>
    <row r="77" spans="2:7" ht="18.75" x14ac:dyDescent="0.3">
      <c r="D77" s="14"/>
      <c r="E77" s="14"/>
      <c r="F77" s="14"/>
    </row>
    <row r="78" spans="2:7" ht="18.75" x14ac:dyDescent="0.3">
      <c r="D78" s="14"/>
      <c r="E78" s="14"/>
      <c r="F78" s="14"/>
    </row>
    <row r="83" spans="2:6" ht="18.75" x14ac:dyDescent="0.3">
      <c r="B83" s="9"/>
      <c r="C83" s="9"/>
      <c r="D83" s="9"/>
      <c r="E83" s="9"/>
    </row>
    <row r="84" spans="2:6" ht="18.75" x14ac:dyDescent="0.3">
      <c r="B84" s="9"/>
      <c r="C84" s="9"/>
      <c r="D84" s="9"/>
      <c r="E84" s="9"/>
    </row>
    <row r="85" spans="2:6" ht="18.75" x14ac:dyDescent="0.3">
      <c r="B85" s="9" t="s">
        <v>18</v>
      </c>
      <c r="C85" s="9"/>
      <c r="D85" s="9"/>
      <c r="E85" s="9"/>
    </row>
    <row r="86" spans="2:6" ht="18.75" x14ac:dyDescent="0.3">
      <c r="B86" s="9" t="s">
        <v>19</v>
      </c>
      <c r="C86" s="9"/>
      <c r="D86" s="9"/>
      <c r="E86" s="9"/>
    </row>
    <row r="91" spans="2:6" ht="20.25" x14ac:dyDescent="0.3">
      <c r="B91" s="21" t="s">
        <v>86</v>
      </c>
    </row>
    <row r="92" spans="2:6" ht="18.75" x14ac:dyDescent="0.3">
      <c r="B92" s="7"/>
    </row>
    <row r="95" spans="2:6" ht="19.5" x14ac:dyDescent="0.35">
      <c r="B95" s="3" t="s">
        <v>30</v>
      </c>
      <c r="C95" s="3"/>
    </row>
    <row r="96" spans="2:6" ht="19.5" x14ac:dyDescent="0.35">
      <c r="B96" s="3" t="s">
        <v>31</v>
      </c>
      <c r="F96" s="4"/>
    </row>
    <row r="97" spans="2:7" ht="19.5" x14ac:dyDescent="0.35">
      <c r="B97" s="3"/>
      <c r="C97" s="2" t="s">
        <v>2</v>
      </c>
      <c r="D97" s="4">
        <v>2024</v>
      </c>
      <c r="E97" s="4">
        <v>2023</v>
      </c>
      <c r="F97" s="4"/>
    </row>
    <row r="98" spans="2:7" ht="18.75" x14ac:dyDescent="0.3">
      <c r="D98" s="6" t="s">
        <v>3</v>
      </c>
      <c r="E98" s="6" t="s">
        <v>3</v>
      </c>
      <c r="F98" s="6"/>
    </row>
    <row r="99" spans="2:7" ht="19.5" x14ac:dyDescent="0.35">
      <c r="B99" s="3" t="s">
        <v>32</v>
      </c>
      <c r="D99" s="15"/>
      <c r="E99" s="15"/>
      <c r="F99" s="15"/>
    </row>
    <row r="100" spans="2:7" ht="18.75" x14ac:dyDescent="0.3">
      <c r="B100" s="15" t="s">
        <v>33</v>
      </c>
      <c r="D100" s="14">
        <f>D75</f>
        <v>39616</v>
      </c>
      <c r="E100" s="14">
        <v>64906</v>
      </c>
      <c r="F100" s="14"/>
      <c r="G100" s="14"/>
    </row>
    <row r="101" spans="2:7" ht="18.75" x14ac:dyDescent="0.3">
      <c r="B101" s="15" t="s">
        <v>34</v>
      </c>
      <c r="D101" s="15"/>
      <c r="E101" s="15"/>
      <c r="F101" s="15"/>
    </row>
    <row r="102" spans="2:7" ht="21" x14ac:dyDescent="0.45">
      <c r="B102" s="15" t="s">
        <v>28</v>
      </c>
      <c r="D102" s="13">
        <f>F148</f>
        <v>345000</v>
      </c>
      <c r="E102" s="13">
        <v>345000</v>
      </c>
      <c r="F102" s="13"/>
    </row>
    <row r="103" spans="2:7" ht="18.75" x14ac:dyDescent="0.3">
      <c r="D103" s="16">
        <f>D100+D102</f>
        <v>384616</v>
      </c>
      <c r="E103" s="16">
        <v>409906</v>
      </c>
      <c r="F103" s="16"/>
    </row>
    <row r="104" spans="2:7" ht="21" x14ac:dyDescent="0.45">
      <c r="B104" s="15" t="s">
        <v>35</v>
      </c>
      <c r="C104" s="4"/>
      <c r="D104" s="13">
        <f>D171-C171</f>
        <v>-35000</v>
      </c>
      <c r="E104" s="13">
        <v>0</v>
      </c>
      <c r="F104" s="13"/>
    </row>
    <row r="105" spans="2:7" ht="23.25" x14ac:dyDescent="0.6">
      <c r="B105" s="2" t="s">
        <v>36</v>
      </c>
      <c r="D105" s="10">
        <f>D103+D104</f>
        <v>349616</v>
      </c>
      <c r="E105" s="10">
        <v>409906</v>
      </c>
      <c r="F105" s="10"/>
    </row>
    <row r="106" spans="2:7" ht="18.75" x14ac:dyDescent="0.3">
      <c r="D106" s="15"/>
      <c r="E106" s="15"/>
      <c r="F106" s="15"/>
    </row>
    <row r="107" spans="2:7" ht="19.5" x14ac:dyDescent="0.35">
      <c r="B107" s="3" t="s">
        <v>37</v>
      </c>
      <c r="D107" s="15"/>
      <c r="E107" s="15"/>
      <c r="F107" s="15"/>
    </row>
    <row r="108" spans="2:7" ht="21" x14ac:dyDescent="0.45">
      <c r="B108" s="15" t="s">
        <v>38</v>
      </c>
      <c r="D108" s="13">
        <v>0</v>
      </c>
      <c r="E108" s="13">
        <v>0</v>
      </c>
      <c r="F108" s="13"/>
    </row>
    <row r="109" spans="2:7" ht="23.25" x14ac:dyDescent="0.6">
      <c r="B109" s="2" t="s">
        <v>39</v>
      </c>
      <c r="D109" s="10">
        <v>0</v>
      </c>
      <c r="E109" s="10">
        <v>0</v>
      </c>
      <c r="F109" s="10"/>
    </row>
    <row r="110" spans="2:7" ht="23.25" x14ac:dyDescent="0.6">
      <c r="B110" s="2"/>
      <c r="D110" s="10"/>
      <c r="E110" s="10"/>
      <c r="F110" s="10"/>
    </row>
    <row r="111" spans="2:7" ht="23.25" x14ac:dyDescent="0.6">
      <c r="B111" s="3" t="s">
        <v>40</v>
      </c>
      <c r="D111" s="10"/>
      <c r="E111" s="10"/>
      <c r="F111" s="10"/>
      <c r="G111" s="18"/>
    </row>
    <row r="112" spans="2:7" ht="21" x14ac:dyDescent="0.45">
      <c r="B112" s="15" t="s">
        <v>41</v>
      </c>
      <c r="D112" s="13">
        <v>-7907</v>
      </c>
      <c r="E112" s="13">
        <v>-390154</v>
      </c>
      <c r="F112" s="15"/>
      <c r="G112" s="18"/>
    </row>
    <row r="113" spans="2:7" ht="23.25" x14ac:dyDescent="0.6">
      <c r="B113" s="2" t="s">
        <v>42</v>
      </c>
      <c r="D113" s="10">
        <f>D112</f>
        <v>-7907</v>
      </c>
      <c r="E113" s="10">
        <v>-390154</v>
      </c>
      <c r="F113" s="15"/>
      <c r="G113" s="33"/>
    </row>
    <row r="114" spans="2:7" ht="18.75" x14ac:dyDescent="0.3">
      <c r="D114" s="14"/>
      <c r="E114" s="14"/>
      <c r="F114" s="14"/>
    </row>
    <row r="115" spans="2:7" ht="18.75" x14ac:dyDescent="0.3">
      <c r="B115" s="15" t="s">
        <v>43</v>
      </c>
      <c r="D115" s="14">
        <f>D105+D109+D113</f>
        <v>341709</v>
      </c>
      <c r="E115" s="14">
        <v>19752</v>
      </c>
      <c r="F115" s="14"/>
    </row>
    <row r="116" spans="2:7" ht="21" x14ac:dyDescent="0.45">
      <c r="B116" s="2" t="s">
        <v>44</v>
      </c>
      <c r="D116" s="13">
        <f>E117</f>
        <v>80945</v>
      </c>
      <c r="E116" s="13">
        <v>61193</v>
      </c>
      <c r="F116" s="13"/>
    </row>
    <row r="117" spans="2:7" ht="21" x14ac:dyDescent="0.45">
      <c r="B117" s="2" t="s">
        <v>45</v>
      </c>
      <c r="D117" s="11">
        <f>D115+D116</f>
        <v>422654</v>
      </c>
      <c r="E117" s="11">
        <v>80945</v>
      </c>
      <c r="F117" s="11"/>
    </row>
    <row r="118" spans="2:7" ht="18.75" x14ac:dyDescent="0.3">
      <c r="D118" s="14"/>
      <c r="E118" s="14"/>
      <c r="F118" s="14"/>
    </row>
    <row r="119" spans="2:7" ht="18.75" x14ac:dyDescent="0.3">
      <c r="D119" s="14"/>
      <c r="E119" s="14"/>
      <c r="F119" s="14"/>
    </row>
    <row r="120" spans="2:7" ht="18.75" x14ac:dyDescent="0.3">
      <c r="D120" s="14"/>
      <c r="E120" s="14"/>
      <c r="F120" s="14"/>
    </row>
    <row r="121" spans="2:7" ht="18.75" x14ac:dyDescent="0.3">
      <c r="D121" s="14"/>
      <c r="E121" s="14"/>
      <c r="F121" s="14"/>
    </row>
    <row r="122" spans="2:7" ht="18.75" x14ac:dyDescent="0.3">
      <c r="D122" s="14"/>
      <c r="E122" s="14"/>
      <c r="F122" s="14"/>
    </row>
    <row r="124" spans="2:7" ht="18.75" x14ac:dyDescent="0.3">
      <c r="B124" s="9" t="s">
        <v>18</v>
      </c>
      <c r="C124" s="9"/>
      <c r="D124" s="9"/>
      <c r="E124" s="9"/>
    </row>
    <row r="125" spans="2:7" ht="18.75" x14ac:dyDescent="0.3">
      <c r="B125" s="9" t="s">
        <v>19</v>
      </c>
      <c r="C125" s="9"/>
      <c r="D125" s="9"/>
      <c r="E125" s="9"/>
    </row>
    <row r="129" spans="1:9" ht="20.25" x14ac:dyDescent="0.3">
      <c r="B129" s="21" t="s">
        <v>95</v>
      </c>
    </row>
    <row r="130" spans="1:9" ht="18.75" x14ac:dyDescent="0.3">
      <c r="B130" s="7"/>
    </row>
    <row r="133" spans="1:9" ht="19.5" x14ac:dyDescent="0.35">
      <c r="B133" s="3" t="s">
        <v>46</v>
      </c>
    </row>
    <row r="135" spans="1:9" ht="18.75" x14ac:dyDescent="0.3">
      <c r="A135" s="4">
        <v>1</v>
      </c>
      <c r="B135" s="1" t="s">
        <v>5</v>
      </c>
    </row>
    <row r="138" spans="1:9" ht="18.75" x14ac:dyDescent="0.3">
      <c r="C138" s="4" t="s">
        <v>47</v>
      </c>
      <c r="D138" s="4" t="s">
        <v>48</v>
      </c>
      <c r="E138" s="4" t="s">
        <v>49</v>
      </c>
      <c r="F138" s="4"/>
      <c r="G138" s="4"/>
    </row>
    <row r="139" spans="1:9" ht="18.75" x14ac:dyDescent="0.3">
      <c r="C139" s="4" t="s">
        <v>50</v>
      </c>
      <c r="D139" s="4" t="s">
        <v>51</v>
      </c>
      <c r="E139" s="4" t="s">
        <v>52</v>
      </c>
      <c r="F139" s="4" t="s">
        <v>53</v>
      </c>
      <c r="G139" s="4"/>
    </row>
    <row r="140" spans="1:9" ht="18.75" x14ac:dyDescent="0.3">
      <c r="C140" s="6" t="s">
        <v>3</v>
      </c>
      <c r="D140" s="6" t="s">
        <v>3</v>
      </c>
      <c r="E140" s="6" t="s">
        <v>3</v>
      </c>
      <c r="F140" s="6" t="s">
        <v>3</v>
      </c>
      <c r="G140" s="6"/>
    </row>
    <row r="141" spans="1:9" ht="18.75" x14ac:dyDescent="0.3">
      <c r="B141" s="7" t="s">
        <v>54</v>
      </c>
      <c r="F141" s="15"/>
      <c r="G141" s="15"/>
    </row>
    <row r="142" spans="1:9" ht="18.75" x14ac:dyDescent="0.3">
      <c r="B142" s="15" t="s">
        <v>55</v>
      </c>
      <c r="C142" s="14">
        <v>1240000</v>
      </c>
      <c r="D142" s="14">
        <v>980000</v>
      </c>
      <c r="E142" s="14">
        <v>1230000</v>
      </c>
      <c r="F142" s="14">
        <f>SUM(C142:E142)</f>
        <v>3450000</v>
      </c>
    </row>
    <row r="143" spans="1:9" ht="21" x14ac:dyDescent="0.45">
      <c r="B143" s="15" t="s">
        <v>56</v>
      </c>
      <c r="C143" s="13">
        <v>0</v>
      </c>
      <c r="D143" s="13">
        <v>0</v>
      </c>
      <c r="E143" s="13">
        <v>0</v>
      </c>
      <c r="F143" s="13">
        <f>SUM(C143:E143)</f>
        <v>0</v>
      </c>
      <c r="G143" s="13"/>
    </row>
    <row r="144" spans="1:9" ht="23.25" x14ac:dyDescent="0.6">
      <c r="B144" s="15" t="s">
        <v>57</v>
      </c>
      <c r="C144" s="10">
        <f>SUM(C142:C143)</f>
        <v>1240000</v>
      </c>
      <c r="D144" s="10">
        <f>SUM(D142:D143)</f>
        <v>980000</v>
      </c>
      <c r="E144" s="10">
        <f>SUM(E142:E143)</f>
        <v>1230000</v>
      </c>
      <c r="F144" s="10">
        <f>SUM(C144:E144)</f>
        <v>3450000</v>
      </c>
      <c r="G144" s="10"/>
      <c r="I144" s="18"/>
    </row>
    <row r="145" spans="2:10" ht="18.75" x14ac:dyDescent="0.3">
      <c r="C145" s="14"/>
      <c r="D145" s="14"/>
      <c r="E145" s="14"/>
      <c r="F145" s="14"/>
      <c r="G145" s="14"/>
    </row>
    <row r="146" spans="2:10" ht="18.75" x14ac:dyDescent="0.3">
      <c r="B146" s="7" t="s">
        <v>58</v>
      </c>
      <c r="C146" s="14"/>
      <c r="D146" s="14"/>
      <c r="E146" s="14"/>
      <c r="F146" s="14"/>
      <c r="G146" s="14"/>
    </row>
    <row r="147" spans="2:10" ht="18.75" x14ac:dyDescent="0.3">
      <c r="B147" s="15" t="s">
        <v>55</v>
      </c>
      <c r="C147" s="14">
        <v>372000</v>
      </c>
      <c r="D147" s="14">
        <v>294000</v>
      </c>
      <c r="E147" s="14">
        <v>369000</v>
      </c>
      <c r="F147" s="14">
        <f t="shared" ref="F147:F148" si="1">SUM(C147:E147)</f>
        <v>1035000</v>
      </c>
      <c r="G147" s="14"/>
      <c r="I147" s="22"/>
    </row>
    <row r="148" spans="2:10" ht="21" x14ac:dyDescent="0.45">
      <c r="B148" s="15" t="s">
        <v>59</v>
      </c>
      <c r="C148" s="13">
        <f>C144*0.1</f>
        <v>124000</v>
      </c>
      <c r="D148" s="13">
        <f t="shared" ref="D148:E148" si="2">D144*0.1</f>
        <v>98000</v>
      </c>
      <c r="E148" s="13">
        <f t="shared" si="2"/>
        <v>123000</v>
      </c>
      <c r="F148" s="14">
        <f t="shared" si="1"/>
        <v>345000</v>
      </c>
      <c r="G148" s="13"/>
      <c r="I148" s="22"/>
      <c r="J148" s="22"/>
    </row>
    <row r="149" spans="2:10" ht="23.25" x14ac:dyDescent="0.6">
      <c r="B149" s="15" t="s">
        <v>57</v>
      </c>
      <c r="C149" s="10">
        <f>C147+C148</f>
        <v>496000</v>
      </c>
      <c r="D149" s="10">
        <f t="shared" ref="D149:E149" si="3">D147+D148</f>
        <v>392000</v>
      </c>
      <c r="E149" s="10">
        <f t="shared" si="3"/>
        <v>492000</v>
      </c>
      <c r="F149" s="10">
        <f>SUM(C149:E149)</f>
        <v>1380000</v>
      </c>
      <c r="G149" s="10"/>
      <c r="H149" s="10"/>
    </row>
    <row r="150" spans="2:10" ht="18.75" x14ac:dyDescent="0.3">
      <c r="C150" s="14"/>
      <c r="D150" s="14"/>
      <c r="E150" s="14"/>
      <c r="F150" s="14"/>
      <c r="G150" s="14"/>
    </row>
    <row r="151" spans="2:10" ht="18.75" x14ac:dyDescent="0.3">
      <c r="B151" s="7" t="s">
        <v>60</v>
      </c>
      <c r="C151" s="14"/>
      <c r="D151" s="14"/>
      <c r="E151" s="14"/>
      <c r="F151" s="14"/>
      <c r="G151" s="14"/>
    </row>
    <row r="152" spans="2:10" ht="21" x14ac:dyDescent="0.45">
      <c r="B152" s="1" t="s">
        <v>101</v>
      </c>
      <c r="C152" s="11">
        <f>C144-C149</f>
        <v>744000</v>
      </c>
      <c r="D152" s="11">
        <f t="shared" ref="D152:E152" si="4">D144-D149</f>
        <v>588000</v>
      </c>
      <c r="E152" s="11">
        <f t="shared" si="4"/>
        <v>738000</v>
      </c>
      <c r="F152" s="11">
        <f>F144-F149</f>
        <v>2070000</v>
      </c>
      <c r="G152" s="11"/>
    </row>
    <row r="153" spans="2:10" ht="18.75" x14ac:dyDescent="0.3">
      <c r="B153" s="1"/>
      <c r="C153" s="14"/>
      <c r="D153" s="14"/>
      <c r="E153" s="14"/>
      <c r="F153" s="14"/>
      <c r="G153" s="14"/>
    </row>
    <row r="154" spans="2:10" ht="21" x14ac:dyDescent="0.45">
      <c r="B154" s="1" t="s">
        <v>101</v>
      </c>
      <c r="C154" s="12">
        <f>C144-C147</f>
        <v>868000</v>
      </c>
      <c r="D154" s="12">
        <f t="shared" ref="D154:E154" si="5">D144-D147</f>
        <v>686000</v>
      </c>
      <c r="E154" s="12">
        <f t="shared" si="5"/>
        <v>861000</v>
      </c>
      <c r="F154" s="12">
        <f>SUM(C154:E154)</f>
        <v>2415000</v>
      </c>
      <c r="G154" s="12"/>
    </row>
    <row r="159" spans="2:10" ht="18.75" x14ac:dyDescent="0.3">
      <c r="H159" s="14"/>
    </row>
    <row r="160" spans="2:10" ht="20.25" x14ac:dyDescent="0.3">
      <c r="B160" s="21" t="s">
        <v>94</v>
      </c>
    </row>
    <row r="161" spans="1:8" ht="18.75" x14ac:dyDescent="0.3">
      <c r="B161" s="7"/>
    </row>
    <row r="164" spans="1:8" ht="19.5" x14ac:dyDescent="0.35">
      <c r="A164" s="4"/>
      <c r="B164" s="3" t="s">
        <v>46</v>
      </c>
    </row>
    <row r="165" spans="1:8" ht="19.5" x14ac:dyDescent="0.35">
      <c r="B165" s="3"/>
      <c r="C165" s="4">
        <v>2024</v>
      </c>
      <c r="D165" s="4">
        <v>2023</v>
      </c>
      <c r="F165" s="4"/>
    </row>
    <row r="166" spans="1:8" ht="18.75" x14ac:dyDescent="0.3">
      <c r="C166" s="6" t="s">
        <v>3</v>
      </c>
      <c r="D166" s="6" t="s">
        <v>3</v>
      </c>
      <c r="F166" s="6"/>
    </row>
    <row r="167" spans="1:8" ht="18.75" x14ac:dyDescent="0.3">
      <c r="A167" s="4">
        <v>2</v>
      </c>
      <c r="B167" s="7" t="s">
        <v>104</v>
      </c>
      <c r="C167" s="15"/>
      <c r="D167" s="15"/>
      <c r="F167" s="15"/>
    </row>
    <row r="168" spans="1:8" ht="21" x14ac:dyDescent="0.45">
      <c r="B168" s="15" t="s">
        <v>103</v>
      </c>
      <c r="C168" s="13">
        <f>289154+133500</f>
        <v>422654</v>
      </c>
      <c r="D168" s="13">
        <v>80945</v>
      </c>
      <c r="F168" s="13"/>
    </row>
    <row r="169" spans="1:8" ht="23.25" x14ac:dyDescent="0.6">
      <c r="C169" s="10">
        <f>SUM(C168:C168)</f>
        <v>422654</v>
      </c>
      <c r="D169" s="10">
        <f>SUM(D168:D168)</f>
        <v>80945</v>
      </c>
      <c r="F169" s="10"/>
    </row>
    <row r="170" spans="1:8" ht="18.75" x14ac:dyDescent="0.3">
      <c r="A170" s="4">
        <v>3</v>
      </c>
      <c r="B170" s="7" t="s">
        <v>62</v>
      </c>
      <c r="C170" s="14"/>
      <c r="D170" s="14"/>
      <c r="F170" s="14"/>
      <c r="G170" s="18"/>
    </row>
    <row r="171" spans="1:8" ht="21" x14ac:dyDescent="0.45">
      <c r="B171" s="15" t="s">
        <v>63</v>
      </c>
      <c r="C171" s="13">
        <v>100000</v>
      </c>
      <c r="D171" s="13">
        <v>65000</v>
      </c>
      <c r="F171" s="14"/>
    </row>
    <row r="172" spans="1:8" ht="23.25" x14ac:dyDescent="0.6">
      <c r="C172" s="10">
        <f>C171</f>
        <v>100000</v>
      </c>
      <c r="D172" s="10">
        <f>D171</f>
        <v>65000</v>
      </c>
      <c r="F172" s="10"/>
      <c r="G172" s="14"/>
    </row>
    <row r="173" spans="1:8" ht="18.75" x14ac:dyDescent="0.3">
      <c r="A173" s="4">
        <v>4</v>
      </c>
      <c r="B173" s="7" t="s">
        <v>64</v>
      </c>
      <c r="C173" s="14"/>
      <c r="D173" s="14"/>
      <c r="F173" s="14"/>
    </row>
    <row r="174" spans="1:8" ht="18.75" x14ac:dyDescent="0.3">
      <c r="B174" s="1" t="s">
        <v>65</v>
      </c>
      <c r="C174" s="14">
        <f>D176</f>
        <v>228909</v>
      </c>
      <c r="D174" s="14">
        <v>164003</v>
      </c>
      <c r="F174" s="14"/>
    </row>
    <row r="175" spans="1:8" ht="18.75" x14ac:dyDescent="0.3">
      <c r="B175" s="15" t="s">
        <v>33</v>
      </c>
      <c r="C175" s="14">
        <f>D75</f>
        <v>39616</v>
      </c>
      <c r="D175" s="14">
        <v>64906</v>
      </c>
      <c r="F175" s="14"/>
      <c r="G175" s="18"/>
    </row>
    <row r="176" spans="1:8" ht="23.25" x14ac:dyDescent="0.6">
      <c r="B176" s="1" t="s">
        <v>66</v>
      </c>
      <c r="C176" s="10">
        <f>C174+C175</f>
        <v>268525</v>
      </c>
      <c r="D176" s="10">
        <f>D174+D175</f>
        <v>228909</v>
      </c>
      <c r="F176" s="10"/>
      <c r="G176" s="18"/>
      <c r="H176" s="14"/>
    </row>
    <row r="177" spans="1:14" ht="18.75" x14ac:dyDescent="0.3">
      <c r="A177" s="4">
        <v>5</v>
      </c>
      <c r="B177" s="7" t="s">
        <v>67</v>
      </c>
      <c r="F177" s="16"/>
      <c r="G177" s="23"/>
      <c r="H177" s="6"/>
      <c r="I177" s="1"/>
      <c r="J177" s="1"/>
      <c r="N177" s="17"/>
    </row>
    <row r="178" spans="1:14" ht="18.75" x14ac:dyDescent="0.3">
      <c r="B178" s="15" t="s">
        <v>106</v>
      </c>
      <c r="C178" s="14">
        <v>39730000</v>
      </c>
      <c r="D178" s="14">
        <v>0</v>
      </c>
      <c r="F178" s="16"/>
      <c r="G178" s="23"/>
      <c r="H178" s="6"/>
      <c r="I178" s="1"/>
      <c r="J178" s="1"/>
      <c r="N178" s="17"/>
    </row>
    <row r="179" spans="1:14" ht="18.75" x14ac:dyDescent="0.3">
      <c r="B179" s="15" t="s">
        <v>107</v>
      </c>
      <c r="C179" s="14">
        <v>51200000</v>
      </c>
      <c r="D179" s="14">
        <v>0</v>
      </c>
      <c r="F179" s="16"/>
      <c r="G179" s="23"/>
      <c r="H179" s="6"/>
      <c r="I179" s="1"/>
      <c r="J179" s="1"/>
      <c r="N179" s="17"/>
    </row>
    <row r="180" spans="1:14" ht="18.75" x14ac:dyDescent="0.3">
      <c r="B180" s="15" t="s">
        <v>108</v>
      </c>
      <c r="C180" s="14">
        <v>33000000</v>
      </c>
      <c r="D180" s="14">
        <v>0</v>
      </c>
      <c r="F180" s="16"/>
      <c r="G180" s="23"/>
      <c r="H180" s="6"/>
      <c r="I180" s="1"/>
      <c r="J180" s="1"/>
      <c r="N180" s="17"/>
    </row>
    <row r="181" spans="1:14" ht="18.75" x14ac:dyDescent="0.3">
      <c r="B181" s="15" t="s">
        <v>109</v>
      </c>
      <c r="C181" s="14">
        <v>1974000</v>
      </c>
      <c r="D181" s="14">
        <v>0</v>
      </c>
      <c r="F181" s="16"/>
      <c r="G181" s="23"/>
      <c r="H181" s="6"/>
      <c r="I181" s="1"/>
      <c r="J181" s="1"/>
      <c r="N181" s="17"/>
    </row>
    <row r="182" spans="1:14" ht="18.75" x14ac:dyDescent="0.3">
      <c r="B182" s="15" t="s">
        <v>110</v>
      </c>
      <c r="C182" s="14">
        <v>33050000</v>
      </c>
      <c r="D182" s="14">
        <v>0</v>
      </c>
      <c r="F182" s="16"/>
      <c r="G182" s="23"/>
      <c r="H182" s="6"/>
      <c r="I182" s="1"/>
      <c r="J182" s="1"/>
      <c r="N182" s="17"/>
    </row>
    <row r="183" spans="1:14" ht="18.75" x14ac:dyDescent="0.3">
      <c r="B183" s="15" t="s">
        <v>111</v>
      </c>
      <c r="C183" s="14">
        <v>33000000</v>
      </c>
      <c r="D183" s="14">
        <v>0</v>
      </c>
      <c r="F183" s="16"/>
      <c r="G183" s="1"/>
      <c r="H183" s="1"/>
      <c r="I183" s="1"/>
      <c r="J183" s="1"/>
      <c r="N183" s="17"/>
    </row>
    <row r="184" spans="1:14" ht="18.75" x14ac:dyDescent="0.3">
      <c r="B184" s="15" t="s">
        <v>97</v>
      </c>
      <c r="C184" s="14">
        <v>0</v>
      </c>
      <c r="D184" s="14">
        <v>7450000</v>
      </c>
      <c r="F184" s="16"/>
      <c r="H184" s="1"/>
      <c r="I184" s="1"/>
      <c r="J184" s="1"/>
      <c r="N184" s="17"/>
    </row>
    <row r="185" spans="1:14" ht="18.75" x14ac:dyDescent="0.3">
      <c r="B185" s="15" t="s">
        <v>89</v>
      </c>
      <c r="C185" s="14">
        <v>0</v>
      </c>
      <c r="D185" s="14">
        <v>2750000</v>
      </c>
      <c r="F185" s="16"/>
      <c r="H185" s="1"/>
      <c r="I185" s="1"/>
      <c r="J185" s="1"/>
      <c r="N185" s="17"/>
    </row>
    <row r="186" spans="1:14" ht="18.75" x14ac:dyDescent="0.3">
      <c r="B186" s="15" t="s">
        <v>90</v>
      </c>
      <c r="C186" s="14">
        <v>0</v>
      </c>
      <c r="D186" s="14">
        <v>5267000</v>
      </c>
      <c r="F186" s="14"/>
      <c r="H186" s="14"/>
      <c r="I186" s="14"/>
      <c r="J186" s="14"/>
    </row>
    <row r="187" spans="1:14" ht="18.75" x14ac:dyDescent="0.3">
      <c r="B187" s="15" t="s">
        <v>91</v>
      </c>
      <c r="C187" s="14">
        <v>0</v>
      </c>
      <c r="D187" s="14">
        <v>4785000</v>
      </c>
      <c r="F187" s="14"/>
      <c r="H187" s="14"/>
      <c r="I187" s="14"/>
      <c r="J187" s="14"/>
    </row>
    <row r="188" spans="1:14" ht="21" x14ac:dyDescent="0.45">
      <c r="B188" s="15" t="s">
        <v>96</v>
      </c>
      <c r="C188" s="13">
        <v>0</v>
      </c>
      <c r="D188" s="13">
        <v>273500</v>
      </c>
      <c r="F188" s="14"/>
      <c r="H188" s="14"/>
      <c r="I188" s="14"/>
      <c r="J188" s="14"/>
    </row>
    <row r="189" spans="1:14" ht="23.25" x14ac:dyDescent="0.6">
      <c r="B189" s="15"/>
      <c r="C189" s="10">
        <f>SUM(C178:C188)</f>
        <v>191954000</v>
      </c>
      <c r="D189" s="10">
        <v>20525500</v>
      </c>
      <c r="F189" s="14"/>
      <c r="H189" s="14"/>
      <c r="I189" s="14"/>
      <c r="J189" s="14"/>
    </row>
    <row r="190" spans="1:14" ht="23.25" x14ac:dyDescent="0.6">
      <c r="A190" s="4">
        <v>6</v>
      </c>
      <c r="B190" s="7" t="s">
        <v>68</v>
      </c>
      <c r="C190" s="14"/>
      <c r="D190" s="14"/>
      <c r="F190" s="24"/>
      <c r="G190" s="15"/>
      <c r="H190" s="10"/>
      <c r="I190" s="14"/>
      <c r="J190" s="17"/>
    </row>
    <row r="191" spans="1:14" ht="23.25" x14ac:dyDescent="0.6">
      <c r="B191" s="15" t="s">
        <v>112</v>
      </c>
      <c r="C191" s="25">
        <v>72880500</v>
      </c>
      <c r="D191" s="14">
        <v>5000850</v>
      </c>
      <c r="F191" s="54"/>
      <c r="G191" s="17"/>
      <c r="H191" s="10"/>
      <c r="I191" s="14"/>
      <c r="J191" s="17"/>
    </row>
    <row r="192" spans="1:14" ht="23.25" x14ac:dyDescent="0.6">
      <c r="B192" s="15" t="s">
        <v>115</v>
      </c>
      <c r="C192" s="17">
        <v>16577830</v>
      </c>
      <c r="D192" s="14">
        <f>5143000+2140578</f>
        <v>7283578</v>
      </c>
      <c r="F192" s="55"/>
      <c r="G192" s="14"/>
      <c r="H192" s="10"/>
      <c r="I192" s="14"/>
      <c r="J192" s="17"/>
    </row>
    <row r="193" spans="1:11" ht="23.25" x14ac:dyDescent="0.6">
      <c r="B193" s="15" t="s">
        <v>99</v>
      </c>
      <c r="C193" s="14">
        <v>18572050</v>
      </c>
      <c r="D193" s="14">
        <v>1207000</v>
      </c>
      <c r="F193" s="55"/>
      <c r="G193" s="14"/>
      <c r="H193" s="10"/>
      <c r="I193" s="14"/>
      <c r="J193" s="17"/>
    </row>
    <row r="194" spans="1:11" ht="23.25" x14ac:dyDescent="0.6">
      <c r="B194" s="15" t="s">
        <v>113</v>
      </c>
      <c r="C194" s="25">
        <v>18660300</v>
      </c>
      <c r="D194" s="14">
        <v>0</v>
      </c>
      <c r="H194" s="10"/>
      <c r="I194" s="14"/>
      <c r="J194" s="17"/>
    </row>
    <row r="195" spans="1:11" ht="23.25" x14ac:dyDescent="0.6">
      <c r="B195" s="15" t="s">
        <v>138</v>
      </c>
      <c r="C195" s="25">
        <v>8881600</v>
      </c>
      <c r="D195" s="14"/>
      <c r="E195" s="56"/>
      <c r="F195" s="13"/>
      <c r="H195" s="10"/>
      <c r="I195" s="14"/>
      <c r="J195" s="17"/>
    </row>
    <row r="196" spans="1:11" ht="18.75" x14ac:dyDescent="0.3">
      <c r="B196" s="15" t="s">
        <v>114</v>
      </c>
      <c r="C196" s="25">
        <v>25119400</v>
      </c>
      <c r="D196" s="14">
        <v>0</v>
      </c>
      <c r="F196" s="15"/>
      <c r="G196" s="14"/>
      <c r="H196" s="14"/>
      <c r="I196" s="14"/>
      <c r="J196" s="17"/>
    </row>
    <row r="197" spans="1:11" ht="23.25" x14ac:dyDescent="0.6">
      <c r="B197" s="19"/>
      <c r="C197" s="10">
        <f>SUM(C191:C196)</f>
        <v>160691680</v>
      </c>
      <c r="D197" s="10">
        <v>13491428</v>
      </c>
      <c r="F197" s="10"/>
      <c r="G197" s="10"/>
      <c r="H197" s="10"/>
      <c r="I197" s="10"/>
      <c r="J197" s="10"/>
      <c r="K197" s="10"/>
    </row>
    <row r="198" spans="1:11" ht="23.25" x14ac:dyDescent="0.6">
      <c r="B198" s="19"/>
      <c r="C198" s="18"/>
      <c r="D198" s="10"/>
      <c r="E198" s="10"/>
      <c r="F198" s="10"/>
      <c r="G198" s="10"/>
      <c r="H198" s="10"/>
      <c r="I198" s="10"/>
      <c r="J198" s="10"/>
      <c r="K198" s="10"/>
    </row>
    <row r="199" spans="1:11" ht="20.25" x14ac:dyDescent="0.3">
      <c r="B199" s="21" t="s">
        <v>88</v>
      </c>
      <c r="F199" s="14"/>
      <c r="G199" s="14"/>
      <c r="H199" s="14"/>
      <c r="I199" s="14"/>
      <c r="J199" s="14"/>
    </row>
    <row r="200" spans="1:11" ht="18.75" x14ac:dyDescent="0.3">
      <c r="D200" s="14"/>
      <c r="E200" s="14"/>
      <c r="F200" s="14"/>
      <c r="G200" s="14"/>
      <c r="H200" s="14"/>
      <c r="I200" s="14"/>
      <c r="J200" s="14"/>
    </row>
    <row r="201" spans="1:11" ht="18.75" x14ac:dyDescent="0.3">
      <c r="D201" s="14"/>
      <c r="E201" s="14"/>
      <c r="F201" s="14"/>
      <c r="G201" s="14"/>
      <c r="H201" s="14"/>
      <c r="I201" s="14"/>
      <c r="J201" s="14"/>
    </row>
    <row r="202" spans="1:11" ht="19.5" x14ac:dyDescent="0.35">
      <c r="B202" s="3" t="s">
        <v>46</v>
      </c>
      <c r="D202" s="14"/>
      <c r="E202" s="14"/>
      <c r="F202" s="14"/>
    </row>
    <row r="203" spans="1:11" ht="18.75" x14ac:dyDescent="0.3">
      <c r="C203" s="4">
        <v>2024</v>
      </c>
      <c r="D203" s="4">
        <v>2023</v>
      </c>
      <c r="F203" s="4"/>
    </row>
    <row r="204" spans="1:11" ht="18.75" x14ac:dyDescent="0.3">
      <c r="C204" s="6" t="s">
        <v>3</v>
      </c>
      <c r="D204" s="6" t="s">
        <v>3</v>
      </c>
      <c r="F204" s="6"/>
    </row>
    <row r="205" spans="1:11" ht="18.75" x14ac:dyDescent="0.3">
      <c r="A205" s="4">
        <v>10</v>
      </c>
      <c r="B205" s="7" t="s">
        <v>69</v>
      </c>
      <c r="C205" s="6"/>
      <c r="D205" s="6"/>
      <c r="E205" s="18"/>
      <c r="F205" s="6"/>
    </row>
    <row r="206" spans="1:11" ht="18.75" x14ac:dyDescent="0.3">
      <c r="B206" s="15" t="s">
        <v>116</v>
      </c>
      <c r="C206" s="14">
        <v>7465000</v>
      </c>
      <c r="D206" s="26">
        <v>5282080</v>
      </c>
      <c r="F206" s="6"/>
      <c r="G206" s="14"/>
    </row>
    <row r="207" spans="1:11" ht="23.25" x14ac:dyDescent="0.6">
      <c r="B207" s="15" t="s">
        <v>53</v>
      </c>
      <c r="C207" s="20">
        <f>C206</f>
        <v>7465000</v>
      </c>
      <c r="D207" s="20">
        <v>5282080</v>
      </c>
      <c r="F207" s="6"/>
      <c r="H207" s="34"/>
    </row>
    <row r="208" spans="1:11" ht="23.25" x14ac:dyDescent="0.6">
      <c r="B208" s="15"/>
      <c r="C208" s="20"/>
      <c r="D208" s="20"/>
      <c r="F208" s="6"/>
      <c r="H208" s="34"/>
    </row>
    <row r="209" spans="1:11" ht="23.25" x14ac:dyDescent="0.6">
      <c r="A209" s="4">
        <v>7</v>
      </c>
      <c r="B209" s="27" t="s">
        <v>117</v>
      </c>
      <c r="D209" s="20"/>
      <c r="F209" s="6"/>
      <c r="G209" s="33"/>
      <c r="H209" s="33"/>
      <c r="I209" s="33"/>
    </row>
    <row r="210" spans="1:11" ht="18.75" x14ac:dyDescent="0.3">
      <c r="B210" s="28" t="s">
        <v>127</v>
      </c>
      <c r="C210" s="14">
        <f>C207</f>
        <v>7465000</v>
      </c>
      <c r="D210" s="14">
        <f>D207</f>
        <v>5282080</v>
      </c>
      <c r="F210" s="7"/>
      <c r="G210" s="41"/>
      <c r="I210" s="14"/>
    </row>
    <row r="211" spans="1:11" ht="18.75" x14ac:dyDescent="0.3">
      <c r="B211" s="28" t="s">
        <v>28</v>
      </c>
      <c r="C211" s="14">
        <f>F148</f>
        <v>345000</v>
      </c>
      <c r="D211" s="14">
        <v>345000</v>
      </c>
      <c r="F211" s="40"/>
      <c r="G211" s="53"/>
      <c r="I211" s="38"/>
      <c r="J211" s="38"/>
      <c r="K211" s="38"/>
    </row>
    <row r="212" spans="1:11" ht="18.75" x14ac:dyDescent="0.3">
      <c r="B212" s="28" t="s">
        <v>72</v>
      </c>
      <c r="C212" s="29">
        <v>89650</v>
      </c>
      <c r="D212" s="14">
        <v>36550</v>
      </c>
      <c r="F212" s="23"/>
      <c r="G212" s="23"/>
      <c r="H212" s="41"/>
      <c r="I212" s="38"/>
      <c r="J212" s="38"/>
      <c r="K212" s="38"/>
    </row>
    <row r="213" spans="1:11" ht="18.75" x14ac:dyDescent="0.3">
      <c r="B213" s="28" t="s">
        <v>73</v>
      </c>
      <c r="C213" s="29">
        <v>32520</v>
      </c>
      <c r="D213" s="14">
        <v>63330</v>
      </c>
      <c r="F213" s="23"/>
      <c r="G213" s="23"/>
      <c r="H213" s="41"/>
      <c r="I213" s="39"/>
      <c r="J213" s="39"/>
      <c r="K213" s="39"/>
    </row>
    <row r="214" spans="1:11" ht="18.75" x14ac:dyDescent="0.3">
      <c r="B214" s="28" t="s">
        <v>75</v>
      </c>
      <c r="C214" s="29">
        <v>146890</v>
      </c>
      <c r="D214" s="14">
        <v>115630</v>
      </c>
      <c r="F214" s="23"/>
      <c r="G214" s="43"/>
      <c r="H214" s="41"/>
      <c r="I214" s="40"/>
      <c r="J214" s="23"/>
      <c r="K214" s="41"/>
    </row>
    <row r="215" spans="1:11" ht="18.75" x14ac:dyDescent="0.3">
      <c r="B215" s="28" t="s">
        <v>76</v>
      </c>
      <c r="C215" s="29">
        <v>279800</v>
      </c>
      <c r="D215" s="14">
        <v>98579</v>
      </c>
      <c r="F215" s="23"/>
      <c r="G215" s="23"/>
      <c r="H215" s="41"/>
      <c r="I215" s="23"/>
      <c r="J215" s="23"/>
      <c r="K215" s="41"/>
    </row>
    <row r="216" spans="1:11" ht="18.75" x14ac:dyDescent="0.3">
      <c r="B216" s="28" t="s">
        <v>63</v>
      </c>
      <c r="C216" s="29">
        <v>150000</v>
      </c>
      <c r="D216" s="14">
        <v>50000</v>
      </c>
      <c r="F216" s="23"/>
      <c r="G216" s="23"/>
      <c r="H216" s="41"/>
      <c r="I216" s="40"/>
      <c r="J216" s="23"/>
      <c r="K216" s="42"/>
    </row>
    <row r="217" spans="1:11" ht="18.75" x14ac:dyDescent="0.3">
      <c r="B217" s="28" t="s">
        <v>78</v>
      </c>
      <c r="C217" s="29">
        <v>107500</v>
      </c>
      <c r="D217" s="14">
        <v>34500</v>
      </c>
      <c r="F217" s="23"/>
      <c r="G217" s="23"/>
      <c r="H217" s="41"/>
      <c r="I217" s="23"/>
      <c r="J217" s="23"/>
      <c r="K217" s="23"/>
    </row>
    <row r="218" spans="1:11" ht="18.75" x14ac:dyDescent="0.3">
      <c r="B218" s="28" t="s">
        <v>79</v>
      </c>
      <c r="C218" s="29">
        <v>41200</v>
      </c>
      <c r="D218" s="14">
        <v>31900</v>
      </c>
      <c r="F218" s="23"/>
      <c r="G218" s="18"/>
      <c r="H218" s="41"/>
    </row>
    <row r="219" spans="1:11" ht="18.75" x14ac:dyDescent="0.3">
      <c r="B219" s="28" t="s">
        <v>80</v>
      </c>
      <c r="C219" s="29">
        <v>2000000</v>
      </c>
      <c r="D219" s="14">
        <v>400000</v>
      </c>
      <c r="F219" s="23"/>
      <c r="G219" s="23"/>
      <c r="H219" s="41"/>
    </row>
    <row r="220" spans="1:11" ht="18.75" x14ac:dyDescent="0.3">
      <c r="B220" s="28" t="s">
        <v>118</v>
      </c>
      <c r="C220" s="29">
        <v>107000</v>
      </c>
      <c r="D220" s="14">
        <v>73000</v>
      </c>
      <c r="F220" s="23"/>
      <c r="G220" s="23"/>
      <c r="H220" s="41"/>
    </row>
    <row r="221" spans="1:11" ht="21" x14ac:dyDescent="0.45">
      <c r="B221" s="28" t="s">
        <v>83</v>
      </c>
      <c r="C221" s="31">
        <v>596800</v>
      </c>
      <c r="D221" s="13">
        <v>28700</v>
      </c>
      <c r="F221" s="23"/>
      <c r="G221" s="23"/>
      <c r="H221" s="41"/>
    </row>
    <row r="222" spans="1:11" ht="23.25" x14ac:dyDescent="0.6">
      <c r="B222" s="27" t="s">
        <v>119</v>
      </c>
      <c r="C222" s="20">
        <f>SUM(C210:C221)</f>
        <v>11361360</v>
      </c>
      <c r="D222" s="20">
        <f>SUM(D210:D221)</f>
        <v>6559269</v>
      </c>
      <c r="F222" s="23"/>
      <c r="G222" s="23"/>
      <c r="H222" s="41"/>
    </row>
    <row r="223" spans="1:11" ht="23.25" x14ac:dyDescent="0.6">
      <c r="B223" s="27"/>
      <c r="C223" s="27"/>
      <c r="D223" s="20"/>
      <c r="F223" s="23"/>
      <c r="G223" s="40"/>
      <c r="H223" s="23"/>
      <c r="I223" s="41"/>
    </row>
    <row r="224" spans="1:11" ht="23.25" x14ac:dyDescent="0.6">
      <c r="A224" s="4">
        <v>8</v>
      </c>
      <c r="B224" s="30" t="s">
        <v>120</v>
      </c>
      <c r="C224" s="30"/>
      <c r="D224" s="20"/>
      <c r="F224" s="40"/>
      <c r="G224" s="23"/>
      <c r="H224" s="23"/>
      <c r="I224" s="41"/>
    </row>
    <row r="225" spans="1:11" ht="18.75" x14ac:dyDescent="0.3">
      <c r="B225" s="28" t="s">
        <v>77</v>
      </c>
      <c r="C225" s="29">
        <v>3635000</v>
      </c>
      <c r="D225" s="14">
        <v>201000</v>
      </c>
      <c r="F225" s="15"/>
      <c r="G225" s="23"/>
      <c r="H225" s="23"/>
      <c r="I225" s="41"/>
    </row>
    <row r="226" spans="1:11" ht="18.75" x14ac:dyDescent="0.3">
      <c r="B226" s="28" t="s">
        <v>81</v>
      </c>
      <c r="C226" s="29">
        <v>280690</v>
      </c>
      <c r="D226" s="14">
        <v>180230</v>
      </c>
      <c r="E226" s="37"/>
      <c r="F226" s="15"/>
      <c r="G226" s="23"/>
      <c r="H226" s="23"/>
      <c r="I226" s="41"/>
    </row>
    <row r="227" spans="1:11" ht="18.75" x14ac:dyDescent="0.3">
      <c r="B227" s="28" t="s">
        <v>121</v>
      </c>
      <c r="C227" s="29">
        <v>5231300</v>
      </c>
      <c r="D227" s="14">
        <v>0</v>
      </c>
      <c r="F227" s="6"/>
      <c r="G227" s="23"/>
      <c r="H227" s="23"/>
      <c r="I227" s="41"/>
    </row>
    <row r="228" spans="1:11" ht="18.75" x14ac:dyDescent="0.3">
      <c r="B228" s="28" t="s">
        <v>122</v>
      </c>
      <c r="C228" s="29">
        <v>150000</v>
      </c>
      <c r="D228" s="14">
        <v>0</v>
      </c>
      <c r="F228" s="6"/>
      <c r="G228" s="23"/>
      <c r="H228" s="23"/>
      <c r="I228" s="41"/>
    </row>
    <row r="229" spans="1:11" ht="18.75" x14ac:dyDescent="0.3">
      <c r="B229" s="28" t="s">
        <v>123</v>
      </c>
      <c r="C229" s="29">
        <v>2175000</v>
      </c>
      <c r="D229" s="14">
        <v>0</v>
      </c>
      <c r="F229" s="6"/>
      <c r="G229" s="23"/>
      <c r="H229" s="23"/>
      <c r="I229" s="41"/>
    </row>
    <row r="230" spans="1:11" ht="18.75" x14ac:dyDescent="0.3">
      <c r="B230" s="28" t="s">
        <v>134</v>
      </c>
      <c r="C230" s="29">
        <v>1755000</v>
      </c>
      <c r="D230" s="14"/>
      <c r="F230" s="6"/>
      <c r="G230" s="23"/>
      <c r="H230" s="23"/>
      <c r="I230" s="41"/>
    </row>
    <row r="231" spans="1:11" ht="18.75" x14ac:dyDescent="0.3">
      <c r="B231" s="28" t="s">
        <v>129</v>
      </c>
      <c r="C231" s="29">
        <v>6180000</v>
      </c>
      <c r="D231" s="14">
        <v>0</v>
      </c>
      <c r="F231" s="6"/>
      <c r="G231" s="40"/>
      <c r="H231" s="23"/>
      <c r="I231" s="42"/>
    </row>
    <row r="232" spans="1:11" ht="18.75" x14ac:dyDescent="0.3">
      <c r="B232" s="28" t="s">
        <v>133</v>
      </c>
      <c r="C232" s="29">
        <v>300000</v>
      </c>
      <c r="D232" s="14">
        <v>0</v>
      </c>
      <c r="F232" s="6"/>
      <c r="I232" s="23"/>
      <c r="J232" s="23"/>
      <c r="K232" s="23"/>
    </row>
    <row r="233" spans="1:11" ht="18.75" x14ac:dyDescent="0.3">
      <c r="B233" s="27" t="s">
        <v>124</v>
      </c>
      <c r="C233" s="32">
        <f>SUM(C225:C232)</f>
        <v>19706990</v>
      </c>
      <c r="D233" s="32">
        <f>SUM(D225:D232)</f>
        <v>381230</v>
      </c>
      <c r="F233" s="6"/>
      <c r="G233" s="33"/>
    </row>
    <row r="234" spans="1:11" ht="23.25" x14ac:dyDescent="0.6">
      <c r="B234" s="27"/>
      <c r="C234" s="27"/>
      <c r="D234" s="20"/>
      <c r="F234" s="6"/>
    </row>
    <row r="235" spans="1:11" ht="23.25" x14ac:dyDescent="0.6">
      <c r="A235" s="4">
        <v>9</v>
      </c>
      <c r="B235" s="30" t="s">
        <v>125</v>
      </c>
      <c r="C235" s="30"/>
      <c r="D235" s="20"/>
      <c r="F235" s="6"/>
    </row>
    <row r="236" spans="1:11" ht="18.75" x14ac:dyDescent="0.3">
      <c r="A236" s="4"/>
      <c r="B236" s="35" t="s">
        <v>132</v>
      </c>
      <c r="C236" s="36">
        <v>56700</v>
      </c>
      <c r="D236" s="53">
        <v>0</v>
      </c>
      <c r="F236" s="6"/>
    </row>
    <row r="237" spans="1:11" ht="18.75" x14ac:dyDescent="0.3">
      <c r="B237" s="28" t="s">
        <v>74</v>
      </c>
      <c r="C237" s="29">
        <v>97654</v>
      </c>
      <c r="D237" s="14">
        <v>28667</v>
      </c>
      <c r="F237" s="14"/>
    </row>
    <row r="238" spans="1:11" ht="18.75" x14ac:dyDescent="0.3">
      <c r="B238" s="27" t="s">
        <v>126</v>
      </c>
      <c r="C238" s="32">
        <f>C236+C237</f>
        <v>154354</v>
      </c>
      <c r="D238" s="32">
        <f>D237</f>
        <v>28667</v>
      </c>
      <c r="F238" s="14"/>
    </row>
    <row r="239" spans="1:11" ht="18.75" x14ac:dyDescent="0.3">
      <c r="D239" s="14"/>
      <c r="E239" s="14"/>
      <c r="F239" s="14"/>
    </row>
    <row r="240" spans="1:11" ht="18.75" x14ac:dyDescent="0.3">
      <c r="A240" s="4"/>
      <c r="B240" s="16"/>
      <c r="D240" s="14"/>
      <c r="E240" s="14"/>
      <c r="F240" s="14"/>
    </row>
    <row r="241" spans="2:11" ht="18.75" x14ac:dyDescent="0.3">
      <c r="B241" s="14"/>
      <c r="C241" s="14"/>
      <c r="D241" s="14"/>
      <c r="E241" s="14"/>
      <c r="F241" s="14"/>
    </row>
    <row r="242" spans="2:11" ht="18.75" x14ac:dyDescent="0.3">
      <c r="B242" s="14"/>
      <c r="C242" s="14"/>
      <c r="D242" s="14"/>
      <c r="E242" s="14"/>
      <c r="F242" s="14"/>
      <c r="I242" s="23"/>
      <c r="J242" s="23"/>
      <c r="K242" s="23"/>
    </row>
    <row r="243" spans="2:11" ht="18.75" x14ac:dyDescent="0.3">
      <c r="B243" s="14"/>
      <c r="C243" s="14"/>
      <c r="D243" s="14"/>
      <c r="E243" s="14"/>
      <c r="F243" s="14"/>
      <c r="I243" s="23"/>
      <c r="J243" s="23"/>
      <c r="K243" s="23"/>
    </row>
    <row r="244" spans="2:11" ht="18.75" x14ac:dyDescent="0.3">
      <c r="B244" s="14"/>
      <c r="C244" s="14"/>
      <c r="D244" s="14"/>
      <c r="E244" s="14"/>
      <c r="F244" s="14"/>
      <c r="I244" s="40"/>
      <c r="J244" s="23"/>
      <c r="K244" s="41"/>
    </row>
    <row r="245" spans="2:11" ht="18.75" x14ac:dyDescent="0.3">
      <c r="B245" s="14"/>
      <c r="C245" s="14"/>
      <c r="D245" s="14"/>
      <c r="E245" s="14"/>
      <c r="F245" s="14"/>
      <c r="I245" s="23"/>
      <c r="J245" s="23"/>
      <c r="K245" s="41"/>
    </row>
    <row r="246" spans="2:11" ht="18.75" x14ac:dyDescent="0.3">
      <c r="B246" s="14"/>
      <c r="C246" s="14"/>
      <c r="D246" s="14"/>
      <c r="E246" s="14"/>
      <c r="F246" s="14"/>
      <c r="I246" s="23"/>
      <c r="J246" s="23"/>
      <c r="K246" s="41"/>
    </row>
    <row r="247" spans="2:11" ht="21" x14ac:dyDescent="0.45">
      <c r="B247" s="14"/>
      <c r="C247" s="14"/>
      <c r="D247" s="14"/>
      <c r="E247" s="13"/>
      <c r="I247" s="40"/>
      <c r="J247" s="23"/>
      <c r="K247" s="42"/>
    </row>
    <row r="248" spans="2:11" ht="23.25" x14ac:dyDescent="0.6">
      <c r="E248" s="10"/>
      <c r="I248" s="23"/>
      <c r="J248" s="23"/>
      <c r="K248" s="23"/>
    </row>
    <row r="249" spans="2:11" x14ac:dyDescent="0.25">
      <c r="I249" s="40"/>
      <c r="J249" s="23"/>
      <c r="K249" s="42"/>
    </row>
    <row r="250" spans="2:11" x14ac:dyDescent="0.25">
      <c r="I250" s="38"/>
      <c r="J250" s="38"/>
      <c r="K250" s="38"/>
    </row>
    <row r="251" spans="2:11" x14ac:dyDescent="0.25">
      <c r="I251" s="38"/>
      <c r="J251" s="38"/>
      <c r="K251" s="38"/>
    </row>
    <row r="253" spans="2:11" x14ac:dyDescent="0.25">
      <c r="D253" s="18"/>
    </row>
    <row r="254" spans="2:11" x14ac:dyDescent="0.25">
      <c r="D254" s="18"/>
    </row>
    <row r="255" spans="2:11" x14ac:dyDescent="0.25">
      <c r="D255" s="18"/>
    </row>
    <row r="261" spans="4:4" x14ac:dyDescent="0.25">
      <c r="D261" s="18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opLeftCell="A22" workbookViewId="0">
      <selection activeCell="B12" sqref="B12"/>
    </sheetView>
  </sheetViews>
  <sheetFormatPr defaultRowHeight="15" x14ac:dyDescent="0.25"/>
  <cols>
    <col min="1" max="1" width="2.7109375" bestFit="1" customWidth="1"/>
    <col min="2" max="2" width="83.28515625" bestFit="1" customWidth="1"/>
    <col min="3" max="3" width="15.7109375" bestFit="1" customWidth="1"/>
    <col min="4" max="4" width="14.28515625" bestFit="1" customWidth="1"/>
  </cols>
  <sheetData>
    <row r="1" spans="1:4" ht="21.75" thickBot="1" x14ac:dyDescent="0.3">
      <c r="A1" s="57" t="s">
        <v>136</v>
      </c>
      <c r="B1" s="58"/>
      <c r="C1" s="58"/>
      <c r="D1" s="59"/>
    </row>
    <row r="2" spans="1:4" ht="19.5" thickBot="1" x14ac:dyDescent="0.3">
      <c r="A2" s="44"/>
      <c r="B2" s="60" t="s">
        <v>46</v>
      </c>
      <c r="C2" s="61"/>
      <c r="D2" s="62"/>
    </row>
    <row r="3" spans="1:4" ht="19.5" thickBot="1" x14ac:dyDescent="0.3">
      <c r="A3" s="44"/>
      <c r="B3" s="44"/>
      <c r="C3" s="45">
        <v>2024</v>
      </c>
      <c r="D3" s="45">
        <v>2023</v>
      </c>
    </row>
    <row r="4" spans="1:4" ht="19.5" thickBot="1" x14ac:dyDescent="0.3">
      <c r="A4" s="44"/>
      <c r="B4" s="44"/>
      <c r="C4" s="46" t="s">
        <v>3</v>
      </c>
      <c r="D4" s="46" t="s">
        <v>3</v>
      </c>
    </row>
    <row r="5" spans="1:4" ht="19.5" thickBot="1" x14ac:dyDescent="0.3">
      <c r="A5" s="45">
        <v>6</v>
      </c>
      <c r="B5" s="47" t="s">
        <v>68</v>
      </c>
      <c r="C5" s="44"/>
      <c r="D5" s="44"/>
    </row>
    <row r="6" spans="1:4" ht="19.5" thickBot="1" x14ac:dyDescent="0.3">
      <c r="A6" s="44"/>
      <c r="B6" s="48" t="s">
        <v>112</v>
      </c>
      <c r="C6" s="49">
        <v>72780000</v>
      </c>
      <c r="D6" s="48" t="s">
        <v>135</v>
      </c>
    </row>
    <row r="7" spans="1:4" ht="19.5" thickBot="1" x14ac:dyDescent="0.3">
      <c r="A7" s="44"/>
      <c r="B7" s="48" t="s">
        <v>113</v>
      </c>
      <c r="C7" s="49">
        <v>8000000</v>
      </c>
      <c r="D7" s="48" t="s">
        <v>135</v>
      </c>
    </row>
    <row r="8" spans="1:4" ht="19.5" thickBot="1" x14ac:dyDescent="0.3">
      <c r="A8" s="44"/>
      <c r="B8" s="48" t="s">
        <v>114</v>
      </c>
      <c r="C8" s="49">
        <v>25000000</v>
      </c>
      <c r="D8" s="48" t="s">
        <v>135</v>
      </c>
    </row>
    <row r="9" spans="1:4" ht="19.5" thickBot="1" x14ac:dyDescent="0.3">
      <c r="A9" s="44"/>
      <c r="B9" s="48" t="s">
        <v>137</v>
      </c>
      <c r="C9" s="49">
        <v>15000000</v>
      </c>
      <c r="D9" s="48" t="s">
        <v>135</v>
      </c>
    </row>
    <row r="10" spans="1:4" ht="19.5" thickBot="1" x14ac:dyDescent="0.3">
      <c r="A10" s="44"/>
      <c r="B10" s="48" t="s">
        <v>98</v>
      </c>
      <c r="C10" s="48" t="s">
        <v>135</v>
      </c>
      <c r="D10" s="49">
        <v>5143000</v>
      </c>
    </row>
    <row r="11" spans="1:4" ht="19.5" thickBot="1" x14ac:dyDescent="0.3">
      <c r="A11" s="44"/>
      <c r="B11" s="48" t="s">
        <v>99</v>
      </c>
      <c r="C11" s="49">
        <v>18000000</v>
      </c>
      <c r="D11" s="49">
        <v>1207000</v>
      </c>
    </row>
    <row r="12" spans="1:4" ht="19.5" thickBot="1" x14ac:dyDescent="0.3">
      <c r="A12" s="44"/>
      <c r="B12" s="48" t="s">
        <v>100</v>
      </c>
      <c r="C12" s="48" t="s">
        <v>135</v>
      </c>
      <c r="D12" s="49">
        <v>2140578</v>
      </c>
    </row>
    <row r="13" spans="1:4" ht="19.5" thickBot="1" x14ac:dyDescent="0.3">
      <c r="A13" s="44"/>
      <c r="B13" s="48" t="s">
        <v>102</v>
      </c>
      <c r="C13" s="50" t="s">
        <v>135</v>
      </c>
      <c r="D13" s="51">
        <v>5000850</v>
      </c>
    </row>
    <row r="14" spans="1:4" ht="19.5" thickBot="1" x14ac:dyDescent="0.3">
      <c r="A14" s="44"/>
      <c r="B14" s="44"/>
      <c r="C14" s="52">
        <v>138780000</v>
      </c>
      <c r="D14" s="52">
        <v>13491428</v>
      </c>
    </row>
    <row r="15" spans="1:4" ht="19.5" thickBot="1" x14ac:dyDescent="0.3">
      <c r="A15" s="45">
        <v>7</v>
      </c>
      <c r="B15" s="45" t="s">
        <v>117</v>
      </c>
      <c r="C15" s="44"/>
      <c r="D15" s="44"/>
    </row>
    <row r="16" spans="1:4" ht="19.5" thickBot="1" x14ac:dyDescent="0.3">
      <c r="A16" s="44"/>
      <c r="B16" s="48"/>
      <c r="C16" s="48"/>
      <c r="D16" s="48"/>
    </row>
    <row r="17" spans="1:4" ht="19.5" thickBot="1" x14ac:dyDescent="0.3">
      <c r="A17" s="44"/>
      <c r="B17" s="48"/>
      <c r="C17" s="48"/>
      <c r="D17" s="48"/>
    </row>
    <row r="18" spans="1:4" ht="19.5" thickBot="1" x14ac:dyDescent="0.3">
      <c r="A18" s="44"/>
      <c r="B18" s="48"/>
      <c r="C18" s="48"/>
      <c r="D18" s="48"/>
    </row>
    <row r="19" spans="1:4" ht="19.5" thickBot="1" x14ac:dyDescent="0.3">
      <c r="A19" s="44"/>
      <c r="B19" s="48"/>
      <c r="C19" s="48"/>
      <c r="D19" s="48"/>
    </row>
    <row r="20" spans="1:4" ht="19.5" thickBot="1" x14ac:dyDescent="0.3">
      <c r="A20" s="44"/>
      <c r="B20" s="48"/>
      <c r="C20" s="48"/>
      <c r="D20" s="48"/>
    </row>
    <row r="21" spans="1:4" ht="19.5" thickBot="1" x14ac:dyDescent="0.3">
      <c r="A21" s="44"/>
      <c r="B21" s="48"/>
      <c r="C21" s="48"/>
      <c r="D21" s="48"/>
    </row>
    <row r="22" spans="1:4" ht="19.5" thickBot="1" x14ac:dyDescent="0.3">
      <c r="A22" s="44"/>
      <c r="B22" s="48"/>
      <c r="C22" s="48"/>
      <c r="D22" s="48"/>
    </row>
    <row r="23" spans="1:4" ht="19.5" thickBot="1" x14ac:dyDescent="0.3">
      <c r="A23" s="44"/>
      <c r="B23" s="48"/>
      <c r="C23" s="48"/>
      <c r="D23" s="48"/>
    </row>
    <row r="24" spans="1:4" ht="19.5" thickBot="1" x14ac:dyDescent="0.3">
      <c r="A24" s="44"/>
      <c r="B24" s="48"/>
      <c r="C24" s="48"/>
      <c r="D24" s="48"/>
    </row>
    <row r="25" spans="1:4" ht="19.5" thickBot="1" x14ac:dyDescent="0.3">
      <c r="A25" s="44"/>
      <c r="B25" s="48"/>
      <c r="C25" s="48"/>
      <c r="D25" s="48"/>
    </row>
    <row r="26" spans="1:4" ht="19.5" thickBot="1" x14ac:dyDescent="0.3">
      <c r="A26" s="44"/>
      <c r="B26" s="48"/>
      <c r="C26" s="48"/>
      <c r="D26" s="48"/>
    </row>
    <row r="27" spans="1:4" ht="19.5" thickBot="1" x14ac:dyDescent="0.3">
      <c r="A27" s="44"/>
      <c r="B27" s="48"/>
      <c r="C27" s="48"/>
      <c r="D27" s="48"/>
    </row>
    <row r="28" spans="1:4" ht="19.5" thickBot="1" x14ac:dyDescent="0.3">
      <c r="A28" s="44"/>
      <c r="B28" s="48"/>
      <c r="C28" s="48"/>
      <c r="D28" s="48"/>
    </row>
    <row r="29" spans="1:4" ht="19.5" thickBot="1" x14ac:dyDescent="0.3">
      <c r="A29" s="44"/>
      <c r="B29" s="48"/>
      <c r="C29" s="50"/>
      <c r="D29" s="50"/>
    </row>
    <row r="30" spans="1:4" ht="19.5" thickBot="1" x14ac:dyDescent="0.3">
      <c r="A30" s="44"/>
      <c r="B30" s="45" t="s">
        <v>119</v>
      </c>
      <c r="C30" s="52">
        <v>32879960</v>
      </c>
      <c r="D30" s="52">
        <v>6559269</v>
      </c>
    </row>
  </sheetData>
  <mergeCells count="2">
    <mergeCell ref="A1:D1"/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2023</vt:lpstr>
      <vt:lpstr>2024</vt:lpstr>
      <vt:lpstr>Sheet1</vt:lpstr>
    </vt:vector>
  </TitlesOfParts>
  <Company>CtrlSoft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</dc:creator>
  <cp:lastModifiedBy>CHIDI</cp:lastModifiedBy>
  <dcterms:created xsi:type="dcterms:W3CDTF">2021-09-17T05:52:00Z</dcterms:created>
  <dcterms:modified xsi:type="dcterms:W3CDTF">2025-10-29T05:51:41Z</dcterms:modified>
</cp:coreProperties>
</file>